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315" windowHeight="9780"/>
  </bookViews>
  <sheets>
    <sheet name="GRID TIP STATISTICS" sheetId="1" r:id="rId1"/>
    <sheet name="GTFFL STATISTICS" sheetId="2" r:id="rId2"/>
  </sheets>
  <calcPr calcId="145621"/>
</workbook>
</file>

<file path=xl/calcChain.xml><?xml version="1.0" encoding="utf-8"?>
<calcChain xmlns="http://schemas.openxmlformats.org/spreadsheetml/2006/main">
  <c r="P34" i="2" l="1"/>
  <c r="P2" i="2"/>
  <c r="N54" i="2"/>
  <c r="M54" i="2"/>
  <c r="L54" i="2"/>
  <c r="J54" i="2"/>
  <c r="I54" i="2"/>
  <c r="K54" i="2"/>
  <c r="O54" i="2" s="1"/>
  <c r="N10" i="1"/>
  <c r="M10" i="1"/>
  <c r="R10" i="1"/>
  <c r="Q10" i="1"/>
  <c r="L10" i="1"/>
  <c r="D10" i="1"/>
  <c r="O10" i="1" s="1"/>
  <c r="P54" i="2" l="1"/>
  <c r="K10" i="1"/>
  <c r="P10" i="1"/>
  <c r="N45" i="2"/>
  <c r="N34" i="2"/>
  <c r="K45" i="2"/>
  <c r="I45" i="2"/>
  <c r="M45" i="2"/>
  <c r="J45" i="2"/>
  <c r="D9" i="1"/>
  <c r="K9" i="1" s="1"/>
  <c r="L9" i="1"/>
  <c r="M9" i="1"/>
  <c r="N9" i="1"/>
  <c r="O9" i="1"/>
  <c r="P9" i="1"/>
  <c r="Q9" i="1"/>
  <c r="R9" i="1"/>
  <c r="P45" i="2" l="1"/>
  <c r="O45" i="2"/>
  <c r="J34" i="2"/>
  <c r="I34" i="2"/>
  <c r="M34" i="2"/>
  <c r="L34" i="2"/>
  <c r="K34" i="2"/>
  <c r="O34" i="2" s="1"/>
  <c r="M26" i="2" l="1"/>
  <c r="M14" i="2"/>
  <c r="M2" i="2"/>
  <c r="L26" i="2"/>
  <c r="L14" i="2"/>
  <c r="L2" i="2"/>
  <c r="K2" i="2"/>
  <c r="O2" i="2" s="1"/>
  <c r="K14" i="2"/>
  <c r="O14" i="2" s="1"/>
  <c r="K26" i="2"/>
  <c r="O26" i="2" s="1"/>
  <c r="J26" i="2"/>
  <c r="J14" i="2"/>
  <c r="J2" i="2"/>
  <c r="I26" i="2"/>
  <c r="P26" i="2" s="1"/>
  <c r="I14" i="2"/>
  <c r="P14" i="2" s="1"/>
  <c r="I2" i="2"/>
  <c r="D8" i="1" l="1"/>
  <c r="K8" i="1" l="1"/>
  <c r="L8" i="1"/>
  <c r="M8" i="1"/>
  <c r="N8" i="1"/>
  <c r="O8" i="1"/>
  <c r="P8" i="1"/>
  <c r="Q8" i="1"/>
  <c r="R8" i="1"/>
  <c r="L4" i="1" l="1"/>
  <c r="L5" i="1"/>
  <c r="L6" i="1"/>
  <c r="L7" i="1"/>
  <c r="L3" i="1"/>
  <c r="L2" i="1"/>
  <c r="N26" i="2"/>
  <c r="N2" i="2"/>
  <c r="N14" i="2"/>
  <c r="R3" i="1"/>
  <c r="R4" i="1"/>
  <c r="R5" i="1"/>
  <c r="R6" i="1"/>
  <c r="R7" i="1"/>
  <c r="R2" i="1"/>
  <c r="Q4" i="1"/>
  <c r="N3" i="1"/>
  <c r="N4" i="1"/>
  <c r="N5" i="1"/>
  <c r="N6" i="1"/>
  <c r="N7" i="1"/>
  <c r="N2" i="1"/>
  <c r="Q3" i="1"/>
  <c r="Q5" i="1"/>
  <c r="Q6" i="1"/>
  <c r="Q7" i="1"/>
  <c r="Q2" i="1"/>
  <c r="M3" i="1"/>
  <c r="M4" i="1"/>
  <c r="M5" i="1"/>
  <c r="M6" i="1"/>
  <c r="M7" i="1"/>
  <c r="M2" i="1"/>
  <c r="D3" i="1"/>
  <c r="O3" i="1" s="1"/>
  <c r="D4" i="1"/>
  <c r="O4" i="1" s="1"/>
  <c r="D5" i="1"/>
  <c r="O5" i="1" s="1"/>
  <c r="D6" i="1"/>
  <c r="O6" i="1" s="1"/>
  <c r="D7" i="1"/>
  <c r="O7" i="1" s="1"/>
  <c r="D2" i="1"/>
  <c r="O2" i="1" s="1"/>
  <c r="K2" i="1" l="1"/>
  <c r="K6" i="1"/>
  <c r="K4" i="1"/>
  <c r="K7" i="1"/>
  <c r="K5" i="1"/>
  <c r="K3" i="1"/>
  <c r="P7" i="1"/>
  <c r="P5" i="1"/>
  <c r="P3" i="1"/>
  <c r="P2" i="1"/>
  <c r="P6" i="1"/>
  <c r="P4" i="1"/>
</calcChain>
</file>

<file path=xl/sharedStrings.xml><?xml version="1.0" encoding="utf-8"?>
<sst xmlns="http://schemas.openxmlformats.org/spreadsheetml/2006/main" count="303" uniqueCount="105">
  <si>
    <t>GUE</t>
  </si>
  <si>
    <t>MRO</t>
  </si>
  <si>
    <t>MAM</t>
  </si>
  <si>
    <t>ZEI</t>
  </si>
  <si>
    <t>CHAMPION</t>
  </si>
  <si>
    <t>GPs CHAMPION</t>
  </si>
  <si>
    <t>KAI</t>
  </si>
  <si>
    <t>TEAM</t>
  </si>
  <si>
    <t>DRIVER 1</t>
  </si>
  <si>
    <t>DRIVER 2</t>
  </si>
  <si>
    <t>CHASSIS</t>
  </si>
  <si>
    <t>ENGINE</t>
  </si>
  <si>
    <t>TOTAL POINTS</t>
  </si>
  <si>
    <t>RHA RACING</t>
  </si>
  <si>
    <t>VETTEL Sebastian</t>
  </si>
  <si>
    <t>BUTTON Jenson</t>
  </si>
  <si>
    <t>Brawn</t>
  </si>
  <si>
    <t>Ferrari (Ferrari)</t>
  </si>
  <si>
    <t>ISA RACING</t>
  </si>
  <si>
    <t>RAIKKONEN Kimi</t>
  </si>
  <si>
    <t>Toyota</t>
  </si>
  <si>
    <t>Renault (Red Bull)</t>
  </si>
  <si>
    <t>MPU RACING</t>
  </si>
  <si>
    <t>TRULLI Jarno</t>
  </si>
  <si>
    <t>Red Bull</t>
  </si>
  <si>
    <t>MRO RACING</t>
  </si>
  <si>
    <t>HAMILTON Lewis</t>
  </si>
  <si>
    <t>Williams</t>
  </si>
  <si>
    <t>Mercedes (Brawn)</t>
  </si>
  <si>
    <t>ZEI RACING</t>
  </si>
  <si>
    <t>BARRICHELLO Rubens</t>
  </si>
  <si>
    <t>GLOCK Timo</t>
  </si>
  <si>
    <t>MAM RACING</t>
  </si>
  <si>
    <t>KAI RACING</t>
  </si>
  <si>
    <t>MASSA Felipe</t>
  </si>
  <si>
    <t>Ferrari (Toro Rosso)</t>
  </si>
  <si>
    <t>GUE RACING</t>
  </si>
  <si>
    <t>ALONSO Fernando</t>
  </si>
  <si>
    <t>FISICHELLA Giancarlo</t>
  </si>
  <si>
    <t>** Best Possible Team **</t>
  </si>
  <si>
    <t>KUBICA Robert</t>
  </si>
  <si>
    <t>McLaren</t>
  </si>
  <si>
    <t>SENNA Bruno</t>
  </si>
  <si>
    <t>Ferrari</t>
  </si>
  <si>
    <t>HUELKENBERG Nico</t>
  </si>
  <si>
    <t>Mercedes GP</t>
  </si>
  <si>
    <t>KOBAYASHI Kamui</t>
  </si>
  <si>
    <t>Mercedes (McLaren)</t>
  </si>
  <si>
    <t>AFG RACING</t>
  </si>
  <si>
    <t>Virgin</t>
  </si>
  <si>
    <t>SUTIL Adrian</t>
  </si>
  <si>
    <t>FAN RACING</t>
  </si>
  <si>
    <t>DI RESTA Paul</t>
  </si>
  <si>
    <t>HEIDFELD Nick</t>
  </si>
  <si>
    <t>ROSBERG Nico</t>
  </si>
  <si>
    <t>PEREZ Sergio</t>
  </si>
  <si>
    <t>SCHUMACHER Michael</t>
  </si>
  <si>
    <r>
      <t>season 2009</t>
    </r>
    <r>
      <rPr>
        <i/>
        <sz val="9"/>
        <color theme="1"/>
        <rFont val="Calibri"/>
        <family val="2"/>
        <scheme val="minor"/>
      </rPr>
      <t xml:space="preserve"> (standings after 17 of 17 races):</t>
    </r>
  </si>
  <si>
    <r>
      <t>season 2010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</si>
  <si>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r>
      <t>season 2011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</si>
  <si>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YEAR</t>
  </si>
  <si>
    <t>MAX. POINTS p. GP</t>
  </si>
  <si>
    <t>MAX. POINTS TOTAL</t>
  </si>
  <si>
    <t>POINTS CHAMPION</t>
  </si>
  <si>
    <t>VICE CHAMPION</t>
  </si>
  <si>
    <t>POINTS VICE CHAMPION</t>
  </si>
  <si>
    <t>GPs VICE CHAMPION</t>
  </si>
  <si>
    <t>DIFFERENCE POINTS MAX. vs. POINTS CHAMPION</t>
  </si>
  <si>
    <t>DIFFERENCE GPs MAX. vs. GPs CHAMPION</t>
  </si>
  <si>
    <t>DIFFERENCE POINTS CHAMPION vs. POINTS VICE CHAMPION</t>
  </si>
  <si>
    <t>DIFFERRENCE GPs CHAMPION vs. GPs VICE CHAMPION</t>
  </si>
  <si>
    <t>GPs RATIO VICE CHAMPION</t>
  </si>
  <si>
    <t>TOTAL AMOUNT GPs</t>
  </si>
  <si>
    <t>POINTS RATIO VICE CHAMPION</t>
  </si>
  <si>
    <t>POINTS RATIO CHAMPION</t>
  </si>
  <si>
    <t>GPs RATIO CHAMPION</t>
  </si>
  <si>
    <t>MAX. AMOUNT OF POSSIBLE POINTS</t>
  </si>
  <si>
    <t>GTFFL CHAMPION</t>
  </si>
  <si>
    <t>AMOUNT OF POINTS GTFFL CHAMPION</t>
  </si>
  <si>
    <t>GTFFL VICE CHAMPION</t>
  </si>
  <si>
    <t>AMOUNT OF POINTS GTFFL VICE CHAMPION</t>
  </si>
  <si>
    <t>AMOUNT OF TEAMS</t>
  </si>
  <si>
    <t>IRS</t>
  </si>
  <si>
    <r>
      <t>season 2012</t>
    </r>
    <r>
      <rPr>
        <i/>
        <sz val="9"/>
        <color theme="1"/>
        <rFont val="Calibri"/>
        <family val="2"/>
        <scheme val="minor"/>
      </rPr>
      <t xml:space="preserve"> (standings after 20 of 20 races):</t>
    </r>
  </si>
  <si>
    <t>WOB RACING</t>
  </si>
  <si>
    <t>GROSJEAN Romain</t>
  </si>
  <si>
    <t>VERGNE Jean-Eric</t>
  </si>
  <si>
    <t>KARTHIKEYAN Narain</t>
  </si>
  <si>
    <t>Lotus</t>
  </si>
  <si>
    <t>Renault (Lotus)</t>
  </si>
  <si>
    <r>
      <t>season 2013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</si>
  <si>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CHILTON Max</t>
  </si>
  <si>
    <t>GUTIERREZ Esteban</t>
  </si>
  <si>
    <t>STM RACING</t>
  </si>
  <si>
    <t>VAN DER GARDE Giedo</t>
  </si>
  <si>
    <t>IRS RACING</t>
  </si>
  <si>
    <t>BIANCHI Jules</t>
  </si>
  <si>
    <t>RHA/STM RACING</t>
  </si>
  <si>
    <t>RHA</t>
  </si>
  <si>
    <r>
      <t>season 2014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</si>
  <si>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MAGNUSSEN Kevin</t>
  </si>
  <si>
    <t>KVYAT Daniil</t>
  </si>
  <si>
    <t>MALDONADO Pastor</t>
  </si>
  <si>
    <t>Mercedes (Mercedes GP)</t>
  </si>
  <si>
    <t>RICCIARDO Daniel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</si>
</sst>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_ ;[Red]\-#,##0.000\ "/>
    <numFmt numFmtId="165" formatCode="#,##0.0_ ;[Red]\-#,##0.0\ "/>
  </numFmts>
  <fonts count="19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color theme="0" tint="-0.34998626667073579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26">
    <xf numFmtId="0" fontId="0" fillId="0" borderId="0" xfId="0"/>
    <xf numFmtId="0" fontId="1" fillId="3" borderId="1" xfId="0" applyFont="1" applyFill="1" applyBorder="1" applyAlignment="1">
      <alignment horizontal="center" textRotation="75"/>
    </xf>
    <xf numFmtId="0" fontId="2" fillId="0" borderId="0" xfId="0" applyFont="1"/>
    <xf numFmtId="0" fontId="2" fillId="0" borderId="0" xfId="0" applyFont="1" applyFill="1"/>
    <xf numFmtId="0" fontId="4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textRotation="75"/>
    </xf>
    <xf numFmtId="0" fontId="9" fillId="0" borderId="0" xfId="0" applyFo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6" borderId="3" xfId="0" applyFont="1" applyFill="1" applyBorder="1" applyAlignment="1">
      <alignment horizontal="center" textRotation="75"/>
    </xf>
    <xf numFmtId="0" fontId="1" fillId="6" borderId="16" xfId="0" applyFont="1" applyFill="1" applyBorder="1" applyAlignment="1">
      <alignment horizontal="center" textRotation="75"/>
    </xf>
    <xf numFmtId="0" fontId="1" fillId="6" borderId="11" xfId="0" applyFont="1" applyFill="1" applyBorder="1" applyAlignment="1">
      <alignment horizontal="center" textRotation="75"/>
    </xf>
    <xf numFmtId="0" fontId="1" fillId="6" borderId="12" xfId="0" applyFont="1" applyFill="1" applyBorder="1" applyAlignment="1">
      <alignment horizontal="center" textRotation="75"/>
    </xf>
    <xf numFmtId="0" fontId="1" fillId="10" borderId="10" xfId="0" applyFont="1" applyFill="1" applyBorder="1" applyAlignment="1">
      <alignment horizontal="center" textRotation="75"/>
    </xf>
    <xf numFmtId="0" fontId="1" fillId="10" borderId="11" xfId="0" applyFont="1" applyFill="1" applyBorder="1" applyAlignment="1">
      <alignment horizontal="center" textRotation="75"/>
    </xf>
    <xf numFmtId="0" fontId="1" fillId="10" borderId="12" xfId="0" applyFont="1" applyFill="1" applyBorder="1" applyAlignment="1">
      <alignment horizontal="center" textRotation="75"/>
    </xf>
    <xf numFmtId="0" fontId="1" fillId="8" borderId="10" xfId="0" applyFont="1" applyFill="1" applyBorder="1" applyAlignment="1">
      <alignment horizontal="center" textRotation="75"/>
    </xf>
    <xf numFmtId="0" fontId="1" fillId="8" borderId="11" xfId="0" applyFont="1" applyFill="1" applyBorder="1" applyAlignment="1">
      <alignment horizontal="center" textRotation="75"/>
    </xf>
    <xf numFmtId="0" fontId="1" fillId="8" borderId="12" xfId="0" applyFont="1" applyFill="1" applyBorder="1" applyAlignment="1">
      <alignment horizontal="center" textRotation="75"/>
    </xf>
    <xf numFmtId="0" fontId="1" fillId="3" borderId="10" xfId="0" applyFont="1" applyFill="1" applyBorder="1" applyAlignment="1">
      <alignment horizontal="center" textRotation="75"/>
    </xf>
    <xf numFmtId="0" fontId="1" fillId="3" borderId="12" xfId="0" applyFont="1" applyFill="1" applyBorder="1" applyAlignment="1">
      <alignment horizontal="center" textRotation="75"/>
    </xf>
    <xf numFmtId="0" fontId="1" fillId="9" borderId="10" xfId="0" applyFont="1" applyFill="1" applyBorder="1" applyAlignment="1">
      <alignment horizontal="center" textRotation="75"/>
    </xf>
    <xf numFmtId="0" fontId="1" fillId="9" borderId="12" xfId="0" applyFont="1" applyFill="1" applyBorder="1" applyAlignment="1">
      <alignment horizontal="center" textRotation="75"/>
    </xf>
    <xf numFmtId="164" fontId="1" fillId="7" borderId="10" xfId="0" applyNumberFormat="1" applyFont="1" applyFill="1" applyBorder="1" applyAlignment="1">
      <alignment horizontal="center" textRotation="75"/>
    </xf>
    <xf numFmtId="164" fontId="1" fillId="7" borderId="12" xfId="0" applyNumberFormat="1" applyFont="1" applyFill="1" applyBorder="1" applyAlignment="1">
      <alignment horizontal="center" textRotation="75"/>
    </xf>
    <xf numFmtId="164" fontId="1" fillId="2" borderId="10" xfId="0" applyNumberFormat="1" applyFont="1" applyFill="1" applyBorder="1" applyAlignment="1">
      <alignment horizontal="center" textRotation="75"/>
    </xf>
    <xf numFmtId="164" fontId="1" fillId="2" borderId="12" xfId="0" applyNumberFormat="1" applyFont="1" applyFill="1" applyBorder="1" applyAlignment="1">
      <alignment horizontal="center" textRotation="75"/>
    </xf>
    <xf numFmtId="0" fontId="10" fillId="6" borderId="19" xfId="0" applyFont="1" applyFill="1" applyBorder="1" applyAlignment="1">
      <alignment horizontal="center"/>
    </xf>
    <xf numFmtId="0" fontId="11" fillId="5" borderId="17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2" fillId="10" borderId="5" xfId="0" applyFont="1" applyFill="1" applyBorder="1" applyAlignment="1">
      <alignment horizontal="center"/>
    </xf>
    <xf numFmtId="0" fontId="12" fillId="10" borderId="6" xfId="0" applyFont="1" applyFill="1" applyBorder="1" applyAlignment="1">
      <alignment horizontal="center"/>
    </xf>
    <xf numFmtId="0" fontId="13" fillId="10" borderId="7" xfId="0" applyFont="1" applyFill="1" applyBorder="1" applyAlignment="1">
      <alignment horizontal="center"/>
    </xf>
    <xf numFmtId="0" fontId="12" fillId="8" borderId="5" xfId="0" applyFont="1" applyFill="1" applyBorder="1" applyAlignment="1">
      <alignment horizontal="center"/>
    </xf>
    <xf numFmtId="0" fontId="12" fillId="8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2" fillId="9" borderId="5" xfId="0" applyFont="1" applyFill="1" applyBorder="1" applyAlignment="1">
      <alignment horizontal="center"/>
    </xf>
    <xf numFmtId="0" fontId="12" fillId="9" borderId="7" xfId="0" applyFont="1" applyFill="1" applyBorder="1" applyAlignment="1">
      <alignment horizontal="center"/>
    </xf>
    <xf numFmtId="0" fontId="10" fillId="6" borderId="20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12" fillId="10" borderId="8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2" fillId="10" borderId="9" xfId="0" applyFont="1" applyFill="1" applyBorder="1" applyAlignment="1">
      <alignment horizontal="center"/>
    </xf>
    <xf numFmtId="0" fontId="12" fillId="8" borderId="8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0" fontId="12" fillId="8" borderId="9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3" fillId="9" borderId="8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2" fillId="9" borderId="8" xfId="0" applyFont="1" applyFill="1" applyBorder="1" applyAlignment="1">
      <alignment horizontal="center"/>
    </xf>
    <xf numFmtId="0" fontId="13" fillId="9" borderId="9" xfId="0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/>
    </xf>
    <xf numFmtId="0" fontId="11" fillId="5" borderId="18" xfId="0" applyFont="1" applyFill="1" applyBorder="1" applyAlignment="1">
      <alignment horizontal="center"/>
    </xf>
    <xf numFmtId="0" fontId="11" fillId="5" borderId="14" xfId="0" applyFont="1" applyFill="1" applyBorder="1" applyAlignment="1">
      <alignment horizontal="center"/>
    </xf>
    <xf numFmtId="0" fontId="11" fillId="5" borderId="15" xfId="0" applyFont="1" applyFill="1" applyBorder="1" applyAlignment="1">
      <alignment horizontal="center"/>
    </xf>
    <xf numFmtId="0" fontId="13" fillId="10" borderId="15" xfId="0" applyFont="1" applyFill="1" applyBorder="1" applyAlignment="1">
      <alignment horizontal="center"/>
    </xf>
    <xf numFmtId="0" fontId="12" fillId="8" borderId="13" xfId="0" applyFont="1" applyFill="1" applyBorder="1" applyAlignment="1">
      <alignment horizontal="center"/>
    </xf>
    <xf numFmtId="0" fontId="12" fillId="8" borderId="15" xfId="0" applyFont="1" applyFill="1" applyBorder="1" applyAlignment="1">
      <alignment horizontal="center"/>
    </xf>
    <xf numFmtId="0" fontId="13" fillId="9" borderId="13" xfId="0" applyFont="1" applyFill="1" applyBorder="1" applyAlignment="1">
      <alignment horizontal="center"/>
    </xf>
    <xf numFmtId="0" fontId="13" fillId="9" borderId="15" xfId="0" applyFont="1" applyFill="1" applyBorder="1" applyAlignment="1">
      <alignment horizontal="center"/>
    </xf>
    <xf numFmtId="0" fontId="11" fillId="5" borderId="8" xfId="0" applyFont="1" applyFill="1" applyBorder="1" applyAlignment="1">
      <alignment horizontal="center"/>
    </xf>
    <xf numFmtId="165" fontId="1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/>
    <xf numFmtId="0" fontId="1" fillId="3" borderId="1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right" vertical="center" wrapText="1"/>
    </xf>
    <xf numFmtId="165" fontId="1" fillId="3" borderId="1" xfId="0" applyNumberFormat="1" applyFont="1" applyFill="1" applyBorder="1" applyAlignment="1">
      <alignment horizontal="left"/>
    </xf>
    <xf numFmtId="165" fontId="1" fillId="0" borderId="1" xfId="0" applyNumberFormat="1" applyFont="1" applyBorder="1" applyAlignment="1">
      <alignment horizontal="center"/>
    </xf>
    <xf numFmtId="165" fontId="3" fillId="0" borderId="1" xfId="0" applyNumberFormat="1" applyFont="1" applyFill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10" fontId="12" fillId="7" borderId="5" xfId="1" applyNumberFormat="1" applyFont="1" applyFill="1" applyBorder="1" applyAlignment="1">
      <alignment horizontal="center"/>
    </xf>
    <xf numFmtId="10" fontId="12" fillId="7" borderId="7" xfId="1" applyNumberFormat="1" applyFont="1" applyFill="1" applyBorder="1" applyAlignment="1">
      <alignment horizontal="center"/>
    </xf>
    <xf numFmtId="10" fontId="13" fillId="7" borderId="8" xfId="1" applyNumberFormat="1" applyFont="1" applyFill="1" applyBorder="1" applyAlignment="1">
      <alignment horizontal="center"/>
    </xf>
    <xf numFmtId="10" fontId="13" fillId="7" borderId="9" xfId="1" applyNumberFormat="1" applyFont="1" applyFill="1" applyBorder="1" applyAlignment="1">
      <alignment horizontal="center"/>
    </xf>
    <xf numFmtId="10" fontId="12" fillId="7" borderId="8" xfId="1" applyNumberFormat="1" applyFont="1" applyFill="1" applyBorder="1" applyAlignment="1">
      <alignment horizontal="center"/>
    </xf>
    <xf numFmtId="10" fontId="12" fillId="7" borderId="9" xfId="1" applyNumberFormat="1" applyFont="1" applyFill="1" applyBorder="1" applyAlignment="1">
      <alignment horizontal="center"/>
    </xf>
    <xf numFmtId="10" fontId="12" fillId="7" borderId="13" xfId="1" applyNumberFormat="1" applyFont="1" applyFill="1" applyBorder="1" applyAlignment="1">
      <alignment horizontal="center"/>
    </xf>
    <xf numFmtId="10" fontId="12" fillId="7" borderId="15" xfId="1" applyNumberFormat="1" applyFont="1" applyFill="1" applyBorder="1" applyAlignment="1">
      <alignment horizontal="center"/>
    </xf>
    <xf numFmtId="10" fontId="13" fillId="2" borderId="5" xfId="1" applyNumberFormat="1" applyFont="1" applyFill="1" applyBorder="1" applyAlignment="1">
      <alignment horizontal="center"/>
    </xf>
    <xf numFmtId="10" fontId="12" fillId="2" borderId="8" xfId="1" applyNumberFormat="1" applyFont="1" applyFill="1" applyBorder="1" applyAlignment="1">
      <alignment horizontal="center"/>
    </xf>
    <xf numFmtId="10" fontId="12" fillId="2" borderId="9" xfId="1" applyNumberFormat="1" applyFont="1" applyFill="1" applyBorder="1" applyAlignment="1">
      <alignment horizontal="center"/>
    </xf>
    <xf numFmtId="10" fontId="12" fillId="2" borderId="13" xfId="1" applyNumberFormat="1" applyFont="1" applyFill="1" applyBorder="1" applyAlignment="1">
      <alignment horizontal="center"/>
    </xf>
    <xf numFmtId="10" fontId="12" fillId="2" borderId="15" xfId="1" applyNumberFormat="1" applyFont="1" applyFill="1" applyBorder="1" applyAlignment="1">
      <alignment horizontal="center"/>
    </xf>
    <xf numFmtId="0" fontId="16" fillId="3" borderId="13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/>
    </xf>
    <xf numFmtId="10" fontId="13" fillId="2" borderId="7" xfId="1" applyNumberFormat="1" applyFont="1" applyFill="1" applyBorder="1" applyAlignment="1">
      <alignment horizontal="center"/>
    </xf>
    <xf numFmtId="0" fontId="13" fillId="8" borderId="7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10" fontId="13" fillId="2" borderId="8" xfId="1" applyNumberFormat="1" applyFont="1" applyFill="1" applyBorder="1" applyAlignment="1">
      <alignment horizontal="center"/>
    </xf>
    <xf numFmtId="10" fontId="13" fillId="2" borderId="9" xfId="1" applyNumberFormat="1" applyFont="1" applyFill="1" applyBorder="1" applyAlignment="1">
      <alignment horizontal="center"/>
    </xf>
    <xf numFmtId="0" fontId="13" fillId="8" borderId="9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13" fillId="10" borderId="1" xfId="0" applyFont="1" applyFill="1" applyBorder="1" applyAlignment="1">
      <alignment horizontal="center"/>
    </xf>
    <xf numFmtId="0" fontId="18" fillId="10" borderId="8" xfId="0" applyFont="1" applyFill="1" applyBorder="1" applyAlignment="1">
      <alignment horizontal="center"/>
    </xf>
    <xf numFmtId="0" fontId="18" fillId="10" borderId="13" xfId="0" applyFont="1" applyFill="1" applyBorder="1" applyAlignment="1">
      <alignment horizontal="center"/>
    </xf>
    <xf numFmtId="10" fontId="17" fillId="7" borderId="8" xfId="1" applyNumberFormat="1" applyFont="1" applyFill="1" applyBorder="1" applyAlignment="1">
      <alignment horizontal="center"/>
    </xf>
    <xf numFmtId="10" fontId="17" fillId="7" borderId="9" xfId="1" applyNumberFormat="1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13" fillId="10" borderId="9" xfId="0" applyFont="1" applyFill="1" applyBorder="1" applyAlignment="1">
      <alignment horizontal="center"/>
    </xf>
    <xf numFmtId="0" fontId="17" fillId="10" borderId="14" xfId="0" applyFont="1" applyFill="1" applyBorder="1" applyAlignment="1">
      <alignment horizontal="center"/>
    </xf>
    <xf numFmtId="0" fontId="17" fillId="8" borderId="14" xfId="0" applyFont="1" applyFill="1" applyBorder="1" applyAlignment="1">
      <alignment horizontal="center"/>
    </xf>
    <xf numFmtId="0" fontId="3" fillId="0" borderId="0" xfId="0" applyFont="1" applyAlignment="1">
      <alignment horizontal="left"/>
    </xf>
  </cellXfs>
  <cellStyles count="2">
    <cellStyle name="Prozent" xfId="1" builtinId="5"/>
    <cellStyle name="Standard" xfId="0" builtinId="0"/>
  </cellStyles>
  <dxfs count="3">
    <dxf>
      <font>
        <b/>
        <i val="0"/>
        <color rgb="FF006600"/>
      </font>
      <fill>
        <patternFill>
          <bgColor theme="2" tint="-0.24994659260841701"/>
        </patternFill>
      </fill>
    </dxf>
    <dxf>
      <font>
        <b/>
        <i val="0"/>
        <color rgb="FF006600"/>
      </font>
      <fill>
        <patternFill>
          <bgColor theme="2" tint="-0.24994659260841701"/>
        </patternFill>
      </fill>
    </dxf>
    <dxf>
      <font>
        <b/>
        <i val="0"/>
        <color rgb="FF006600"/>
      </font>
      <fill>
        <patternFill>
          <bgColor theme="2" tint="-0.24994659260841701"/>
        </patternFill>
      </fill>
    </dxf>
  </dxfs>
  <tableStyles count="0" defaultTableStyle="TableStyleMedium2" defaultPivotStyle="PivotStyleLight16"/>
  <colors>
    <mruColors>
      <color rgb="FF006600"/>
      <color rgb="FFEAEAEA"/>
      <color rgb="FFFFFF99"/>
      <color rgb="FFDDDDDD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"/>
  <sheetViews>
    <sheetView tabSelected="1" workbookViewId="0"/>
  </sheetViews>
  <sheetFormatPr baseColWidth="10" defaultRowHeight="18.75" x14ac:dyDescent="0.3"/>
  <cols>
    <col min="1" max="14" width="8.7109375" style="19" customWidth="1"/>
    <col min="15" max="18" width="8.7109375" style="20" customWidth="1"/>
    <col min="19" max="16384" width="11.42578125" style="18"/>
  </cols>
  <sheetData>
    <row r="1" spans="1:18" s="17" customFormat="1" ht="234" customHeight="1" thickBot="1" x14ac:dyDescent="0.3">
      <c r="A1" s="21" t="s">
        <v>60</v>
      </c>
      <c r="B1" s="22" t="s">
        <v>72</v>
      </c>
      <c r="C1" s="23" t="s">
        <v>61</v>
      </c>
      <c r="D1" s="24" t="s">
        <v>62</v>
      </c>
      <c r="E1" s="25" t="s">
        <v>4</v>
      </c>
      <c r="F1" s="26" t="s">
        <v>63</v>
      </c>
      <c r="G1" s="27" t="s">
        <v>5</v>
      </c>
      <c r="H1" s="28" t="s">
        <v>64</v>
      </c>
      <c r="I1" s="29" t="s">
        <v>65</v>
      </c>
      <c r="J1" s="30" t="s">
        <v>66</v>
      </c>
      <c r="K1" s="31" t="s">
        <v>67</v>
      </c>
      <c r="L1" s="32" t="s">
        <v>68</v>
      </c>
      <c r="M1" s="33" t="s">
        <v>69</v>
      </c>
      <c r="N1" s="34" t="s">
        <v>70</v>
      </c>
      <c r="O1" s="35" t="s">
        <v>74</v>
      </c>
      <c r="P1" s="36" t="s">
        <v>73</v>
      </c>
      <c r="Q1" s="37" t="s">
        <v>75</v>
      </c>
      <c r="R1" s="38" t="s">
        <v>71</v>
      </c>
    </row>
    <row r="2" spans="1:18" x14ac:dyDescent="0.3">
      <c r="A2" s="39">
        <v>2006</v>
      </c>
      <c r="B2" s="40">
        <v>18</v>
      </c>
      <c r="C2" s="41">
        <v>12</v>
      </c>
      <c r="D2" s="42">
        <f>B2*C2</f>
        <v>216</v>
      </c>
      <c r="E2" s="43" t="s">
        <v>0</v>
      </c>
      <c r="F2" s="44">
        <v>98</v>
      </c>
      <c r="G2" s="45">
        <v>9</v>
      </c>
      <c r="H2" s="46" t="s">
        <v>2</v>
      </c>
      <c r="I2" s="47">
        <v>89</v>
      </c>
      <c r="J2" s="110">
        <v>7</v>
      </c>
      <c r="K2" s="48">
        <f>D2-F2</f>
        <v>118</v>
      </c>
      <c r="L2" s="49">
        <f>B2-G2</f>
        <v>9</v>
      </c>
      <c r="M2" s="50">
        <f>F2-I2</f>
        <v>9</v>
      </c>
      <c r="N2" s="51">
        <f>G2-J2</f>
        <v>2</v>
      </c>
      <c r="O2" s="93">
        <f>F2/D2</f>
        <v>0.45370370370370372</v>
      </c>
      <c r="P2" s="94">
        <f>I2/D2</f>
        <v>0.41203703703703703</v>
      </c>
      <c r="Q2" s="101">
        <f t="shared" ref="Q2:Q7" si="0">G2/B2</f>
        <v>0.5</v>
      </c>
      <c r="R2" s="109">
        <f>J2/B2</f>
        <v>0.3888888888888889</v>
      </c>
    </row>
    <row r="3" spans="1:18" x14ac:dyDescent="0.3">
      <c r="A3" s="52">
        <v>2007</v>
      </c>
      <c r="B3" s="53">
        <v>17</v>
      </c>
      <c r="C3" s="54">
        <v>13</v>
      </c>
      <c r="D3" s="55">
        <f t="shared" ref="D3:D8" si="1">B3*C3</f>
        <v>221</v>
      </c>
      <c r="E3" s="56" t="s">
        <v>0</v>
      </c>
      <c r="F3" s="57">
        <v>123</v>
      </c>
      <c r="G3" s="58">
        <v>7</v>
      </c>
      <c r="H3" s="59" t="s">
        <v>2</v>
      </c>
      <c r="I3" s="60">
        <v>123</v>
      </c>
      <c r="J3" s="61">
        <v>6</v>
      </c>
      <c r="K3" s="62">
        <f t="shared" ref="K3:K7" si="2">D3-F3</f>
        <v>98</v>
      </c>
      <c r="L3" s="63">
        <f>B3-G3</f>
        <v>10</v>
      </c>
      <c r="M3" s="64">
        <f t="shared" ref="M3:M7" si="3">F3-I3</f>
        <v>0</v>
      </c>
      <c r="N3" s="65">
        <f t="shared" ref="N3:N7" si="4">G3-J3</f>
        <v>1</v>
      </c>
      <c r="O3" s="95">
        <f t="shared" ref="O3:O7" si="5">F3/D3</f>
        <v>0.5565610859728507</v>
      </c>
      <c r="P3" s="96">
        <f t="shared" ref="P3:P7" si="6">I3/D3</f>
        <v>0.5565610859728507</v>
      </c>
      <c r="Q3" s="102">
        <f t="shared" si="0"/>
        <v>0.41176470588235292</v>
      </c>
      <c r="R3" s="103">
        <f t="shared" ref="R3:R7" si="7">J3/B3</f>
        <v>0.35294117647058826</v>
      </c>
    </row>
    <row r="4" spans="1:18" x14ac:dyDescent="0.3">
      <c r="A4" s="52">
        <v>2008</v>
      </c>
      <c r="B4" s="53">
        <v>18</v>
      </c>
      <c r="C4" s="54">
        <v>14</v>
      </c>
      <c r="D4" s="55">
        <f t="shared" si="1"/>
        <v>252</v>
      </c>
      <c r="E4" s="56" t="s">
        <v>1</v>
      </c>
      <c r="F4" s="57">
        <v>113</v>
      </c>
      <c r="G4" s="122">
        <v>2</v>
      </c>
      <c r="H4" s="59" t="s">
        <v>6</v>
      </c>
      <c r="I4" s="60">
        <v>104</v>
      </c>
      <c r="J4" s="61">
        <v>4</v>
      </c>
      <c r="K4" s="66">
        <f t="shared" si="2"/>
        <v>139</v>
      </c>
      <c r="L4" s="111">
        <f t="shared" ref="L4:L7" si="8">B4-G4</f>
        <v>16</v>
      </c>
      <c r="M4" s="67">
        <f t="shared" si="3"/>
        <v>9</v>
      </c>
      <c r="N4" s="68">
        <f t="shared" si="4"/>
        <v>-2</v>
      </c>
      <c r="O4" s="97">
        <f t="shared" si="5"/>
        <v>0.44841269841269843</v>
      </c>
      <c r="P4" s="98">
        <f t="shared" si="6"/>
        <v>0.41269841269841268</v>
      </c>
      <c r="Q4" s="112">
        <f t="shared" si="0"/>
        <v>0.1111111111111111</v>
      </c>
      <c r="R4" s="103">
        <f t="shared" si="7"/>
        <v>0.22222222222222221</v>
      </c>
    </row>
    <row r="5" spans="1:18" x14ac:dyDescent="0.3">
      <c r="A5" s="52">
        <v>2009</v>
      </c>
      <c r="B5" s="53">
        <v>17</v>
      </c>
      <c r="C5" s="54">
        <v>14</v>
      </c>
      <c r="D5" s="55">
        <f t="shared" si="1"/>
        <v>238</v>
      </c>
      <c r="E5" s="117" t="s">
        <v>2</v>
      </c>
      <c r="F5" s="116">
        <v>87</v>
      </c>
      <c r="G5" s="58">
        <v>3</v>
      </c>
      <c r="H5" s="59" t="s">
        <v>3</v>
      </c>
      <c r="I5" s="115">
        <v>87</v>
      </c>
      <c r="J5" s="114">
        <v>0</v>
      </c>
      <c r="K5" s="66">
        <f t="shared" si="2"/>
        <v>151</v>
      </c>
      <c r="L5" s="63">
        <f t="shared" si="8"/>
        <v>14</v>
      </c>
      <c r="M5" s="64">
        <f t="shared" si="3"/>
        <v>0</v>
      </c>
      <c r="N5" s="65">
        <f t="shared" si="4"/>
        <v>3</v>
      </c>
      <c r="O5" s="97">
        <f t="shared" si="5"/>
        <v>0.36554621848739494</v>
      </c>
      <c r="P5" s="98">
        <f t="shared" si="6"/>
        <v>0.36554621848739494</v>
      </c>
      <c r="Q5" s="102">
        <f t="shared" si="0"/>
        <v>0.17647058823529413</v>
      </c>
      <c r="R5" s="113">
        <f t="shared" si="7"/>
        <v>0</v>
      </c>
    </row>
    <row r="6" spans="1:18" x14ac:dyDescent="0.3">
      <c r="A6" s="52">
        <v>2010</v>
      </c>
      <c r="B6" s="53">
        <v>19</v>
      </c>
      <c r="C6" s="54">
        <v>14</v>
      </c>
      <c r="D6" s="55">
        <f t="shared" si="1"/>
        <v>266</v>
      </c>
      <c r="E6" s="56" t="s">
        <v>3</v>
      </c>
      <c r="F6" s="57">
        <v>118</v>
      </c>
      <c r="G6" s="58">
        <v>3</v>
      </c>
      <c r="H6" s="59" t="s">
        <v>2</v>
      </c>
      <c r="I6" s="60">
        <v>114</v>
      </c>
      <c r="J6" s="114">
        <v>0</v>
      </c>
      <c r="K6" s="66">
        <f t="shared" si="2"/>
        <v>148</v>
      </c>
      <c r="L6" s="111">
        <f t="shared" si="8"/>
        <v>16</v>
      </c>
      <c r="M6" s="67">
        <f t="shared" si="3"/>
        <v>4</v>
      </c>
      <c r="N6" s="65">
        <f t="shared" si="4"/>
        <v>3</v>
      </c>
      <c r="O6" s="97">
        <f t="shared" si="5"/>
        <v>0.44360902255639095</v>
      </c>
      <c r="P6" s="98">
        <f t="shared" si="6"/>
        <v>0.42857142857142855</v>
      </c>
      <c r="Q6" s="102">
        <f t="shared" si="0"/>
        <v>0.15789473684210525</v>
      </c>
      <c r="R6" s="113">
        <f t="shared" si="7"/>
        <v>0</v>
      </c>
    </row>
    <row r="7" spans="1:18" x14ac:dyDescent="0.3">
      <c r="A7" s="69">
        <v>2011</v>
      </c>
      <c r="B7" s="70">
        <v>19</v>
      </c>
      <c r="C7" s="71">
        <v>19</v>
      </c>
      <c r="D7" s="72">
        <f t="shared" si="1"/>
        <v>361</v>
      </c>
      <c r="E7" s="118" t="s">
        <v>2</v>
      </c>
      <c r="F7" s="123">
        <v>161</v>
      </c>
      <c r="G7" s="73">
        <v>9</v>
      </c>
      <c r="H7" s="74" t="s">
        <v>1</v>
      </c>
      <c r="I7" s="124">
        <v>131</v>
      </c>
      <c r="J7" s="75">
        <v>3</v>
      </c>
      <c r="K7" s="106">
        <f t="shared" si="2"/>
        <v>200</v>
      </c>
      <c r="L7" s="63">
        <f t="shared" si="8"/>
        <v>10</v>
      </c>
      <c r="M7" s="76">
        <f t="shared" si="3"/>
        <v>30</v>
      </c>
      <c r="N7" s="77">
        <f t="shared" si="4"/>
        <v>6</v>
      </c>
      <c r="O7" s="99">
        <f t="shared" si="5"/>
        <v>0.44598337950138506</v>
      </c>
      <c r="P7" s="100">
        <f t="shared" si="6"/>
        <v>0.36288088642659277</v>
      </c>
      <c r="Q7" s="104">
        <f t="shared" si="0"/>
        <v>0.47368421052631576</v>
      </c>
      <c r="R7" s="105">
        <f t="shared" si="7"/>
        <v>0.15789473684210525</v>
      </c>
    </row>
    <row r="8" spans="1:18" x14ac:dyDescent="0.3">
      <c r="A8" s="52">
        <v>2012</v>
      </c>
      <c r="B8" s="78">
        <v>20</v>
      </c>
      <c r="C8" s="54">
        <v>19</v>
      </c>
      <c r="D8" s="55">
        <f t="shared" si="1"/>
        <v>380</v>
      </c>
      <c r="E8" s="56" t="s">
        <v>82</v>
      </c>
      <c r="F8" s="57">
        <v>115</v>
      </c>
      <c r="G8" s="58">
        <v>5</v>
      </c>
      <c r="H8" s="59" t="s">
        <v>0</v>
      </c>
      <c r="I8" s="60">
        <v>114</v>
      </c>
      <c r="J8" s="61">
        <v>5</v>
      </c>
      <c r="K8" s="62">
        <f t="shared" ref="K8" si="9">D8-F8</f>
        <v>265</v>
      </c>
      <c r="L8" s="63">
        <f t="shared" ref="L8" si="10">B8-G8</f>
        <v>15</v>
      </c>
      <c r="M8" s="107">
        <f t="shared" ref="M8" si="11">F8-I8</f>
        <v>1</v>
      </c>
      <c r="N8" s="108">
        <f t="shared" ref="N8" si="12">G8-J8</f>
        <v>0</v>
      </c>
      <c r="O8" s="95">
        <f t="shared" ref="O8" si="13">F8/D8</f>
        <v>0.30263157894736842</v>
      </c>
      <c r="P8" s="96">
        <f t="shared" ref="P8" si="14">I8/D8</f>
        <v>0.3</v>
      </c>
      <c r="Q8" s="102">
        <f t="shared" ref="Q8" si="15">G8/B8</f>
        <v>0.25</v>
      </c>
      <c r="R8" s="103">
        <f t="shared" ref="R8" si="16">J8/B8</f>
        <v>0.25</v>
      </c>
    </row>
    <row r="9" spans="1:18" x14ac:dyDescent="0.3">
      <c r="A9" s="52">
        <v>2013</v>
      </c>
      <c r="B9" s="78">
        <v>19</v>
      </c>
      <c r="C9" s="54">
        <v>19</v>
      </c>
      <c r="D9" s="55">
        <f t="shared" ref="D9" si="17">B9*C9</f>
        <v>361</v>
      </c>
      <c r="E9" s="56" t="s">
        <v>0</v>
      </c>
      <c r="F9" s="57">
        <v>127</v>
      </c>
      <c r="G9" s="58">
        <v>8</v>
      </c>
      <c r="H9" s="59" t="s">
        <v>2</v>
      </c>
      <c r="I9" s="60">
        <v>127</v>
      </c>
      <c r="J9" s="61">
        <v>6</v>
      </c>
      <c r="K9" s="121">
        <f t="shared" ref="K9" si="18">D9-F9</f>
        <v>234</v>
      </c>
      <c r="L9" s="63">
        <f t="shared" ref="L9" si="19">B9-G9</f>
        <v>11</v>
      </c>
      <c r="M9" s="107">
        <f t="shared" ref="M9:M10" si="20">F9-I9</f>
        <v>0</v>
      </c>
      <c r="N9" s="108">
        <f t="shared" ref="N9:N10" si="21">G9-J9</f>
        <v>2</v>
      </c>
      <c r="O9" s="119">
        <f t="shared" ref="O9" si="22">F9/D9</f>
        <v>0.35180055401662053</v>
      </c>
      <c r="P9" s="120">
        <f t="shared" ref="P9" si="23">I9/D9</f>
        <v>0.35180055401662053</v>
      </c>
      <c r="Q9" s="102">
        <f t="shared" ref="Q9" si="24">G9/B9</f>
        <v>0.42105263157894735</v>
      </c>
      <c r="R9" s="103">
        <f t="shared" ref="R9" si="25">J9/B9</f>
        <v>0.31578947368421051</v>
      </c>
    </row>
    <row r="10" spans="1:18" x14ac:dyDescent="0.3">
      <c r="A10" s="52">
        <v>2014</v>
      </c>
      <c r="B10" s="78">
        <v>19</v>
      </c>
      <c r="C10" s="54">
        <v>19</v>
      </c>
      <c r="D10" s="55">
        <f t="shared" ref="D10" si="26">B10*C10</f>
        <v>361</v>
      </c>
      <c r="E10" s="56" t="s">
        <v>2</v>
      </c>
      <c r="F10" s="116">
        <v>164</v>
      </c>
      <c r="G10" s="58">
        <v>5</v>
      </c>
      <c r="H10" s="59" t="s">
        <v>98</v>
      </c>
      <c r="I10" s="115">
        <v>153</v>
      </c>
      <c r="J10" s="61">
        <v>6</v>
      </c>
      <c r="K10" s="121">
        <f>D10-F10</f>
        <v>197</v>
      </c>
      <c r="L10" s="63">
        <f t="shared" ref="L10" si="27">B10-G10</f>
        <v>14</v>
      </c>
      <c r="M10" s="107">
        <f t="shared" si="20"/>
        <v>11</v>
      </c>
      <c r="N10" s="108">
        <f t="shared" si="21"/>
        <v>-1</v>
      </c>
      <c r="O10" s="119">
        <f t="shared" ref="O10" si="28">F10/D10</f>
        <v>0.45429362880886426</v>
      </c>
      <c r="P10" s="120">
        <f t="shared" ref="P10" si="29">I10/D10</f>
        <v>0.42382271468144045</v>
      </c>
      <c r="Q10" s="102">
        <f t="shared" ref="Q10" si="30">G10/B10</f>
        <v>0.26315789473684209</v>
      </c>
      <c r="R10" s="103">
        <f t="shared" ref="R10" si="31">J10/B10</f>
        <v>0.31578947368421051</v>
      </c>
    </row>
  </sheetData>
  <conditionalFormatting sqref="M1:N1048576">
    <cfRule type="dataBar" priority="5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{52763C40-52B4-4532-956E-FC578E00E745}</x14:id>
        </ext>
      </extLst>
    </cfRule>
  </conditionalFormatting>
  <conditionalFormatting sqref="E1:E1048576">
    <cfRule type="duplicateValues" dxfId="2" priority="51"/>
  </conditionalFormatting>
  <conditionalFormatting sqref="H11:H1048576 H1:H9">
    <cfRule type="duplicateValues" dxfId="1" priority="50"/>
  </conditionalFormatting>
  <conditionalFormatting sqref="G11:G1048576 G1:G9">
    <cfRule type="dataBar" priority="4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{9595AD27-6858-43FA-A91A-A2BC1BDE2518}</x14:id>
        </ext>
      </extLst>
    </cfRule>
  </conditionalFormatting>
  <conditionalFormatting sqref="N1:N1048576">
    <cfRule type="dataBar" priority="4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{4DBEDD2A-DCBD-4366-8C19-62B3805D5F06}</x14:id>
        </ext>
      </extLst>
    </cfRule>
  </conditionalFormatting>
  <conditionalFormatting sqref="O1:P1048576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{5F4D5D78-0FDF-4B0E-B453-03938B8AE391}</x14:id>
        </ext>
      </extLst>
    </cfRule>
  </conditionalFormatting>
  <conditionalFormatting sqref="Q1:R1048576">
    <cfRule type="dataBar" priority="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{03C8A604-A2B3-4F00-92F6-2163BB601A5E}</x14:id>
        </ext>
      </extLst>
    </cfRule>
  </conditionalFormatting>
  <conditionalFormatting sqref="F1:F1048576">
    <cfRule type="dataBar" priority="1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{6192544A-F647-4104-AB6C-17B3354B5F06}</x14:id>
        </ext>
      </extLst>
    </cfRule>
  </conditionalFormatting>
  <conditionalFormatting sqref="H10">
    <cfRule type="duplicateValues" dxfId="0" priority="13"/>
  </conditionalFormatting>
  <conditionalFormatting sqref="G10">
    <cfRule type="dataBar" priority="1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{D009B95E-38BF-45CA-9148-6CB09612917A}</x14:id>
        </ext>
      </extLst>
    </cfRule>
  </conditionalFormatting>
  <conditionalFormatting sqref="K1:K1048576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{0CD94EC6-5B66-46D3-9635-21E0635A3127}</x14:id>
        </ext>
      </extLst>
    </cfRule>
  </conditionalFormatting>
  <conditionalFormatting sqref="I1:I1048576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{33A82F14-C24D-4929-9C1F-3D3B3691B22D}</x14:id>
        </ext>
      </extLst>
    </cfRule>
  </conditionalFormatting>
  <conditionalFormatting sqref="J1:J1048576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{2A757D89-3A35-4D02-BE1C-9741BB88D58F}</x14:id>
        </ext>
      </extLst>
    </cfRule>
  </conditionalFormatting>
  <conditionalFormatting sqref="L1:L1048576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{7A001994-A5AE-42FA-B417-E1DE9E3658EA}</x14:id>
        </ext>
      </extLst>
    </cfRule>
  </conditionalFormatting>
  <pageMargins left="0.25" right="0.25" top="0.75" bottom="0.75" header="0.3" footer="0.3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2763C40-52B4-4532-956E-FC578E00E74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M1:N1048576</xm:sqref>
        </x14:conditionalFormatting>
        <x14:conditionalFormatting xmlns:xm="http://schemas.microsoft.com/office/excel/2006/main">
          <x14:cfRule type="dataBar" id="{9595AD27-6858-43FA-A91A-A2BC1BDE25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G11:G1048576 G1:G9</xm:sqref>
        </x14:conditionalFormatting>
        <x14:conditionalFormatting xmlns:xm="http://schemas.microsoft.com/office/excel/2006/main">
          <x14:cfRule type="dataBar" id="{4DBEDD2A-DCBD-4366-8C19-62B3805D5F0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N1:N1048576</xm:sqref>
        </x14:conditionalFormatting>
        <x14:conditionalFormatting xmlns:xm="http://schemas.microsoft.com/office/excel/2006/main">
          <x14:cfRule type="dataBar" id="{5F4D5D78-0FDF-4B0E-B453-03938B8AE3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O1:P1048576</xm:sqref>
        </x14:conditionalFormatting>
        <x14:conditionalFormatting xmlns:xm="http://schemas.microsoft.com/office/excel/2006/main">
          <x14:cfRule type="dataBar" id="{03C8A604-A2B3-4F00-92F6-2163BB601A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Q1:R1048576</xm:sqref>
        </x14:conditionalFormatting>
        <x14:conditionalFormatting xmlns:xm="http://schemas.microsoft.com/office/excel/2006/main">
          <x14:cfRule type="dataBar" id="{6192544A-F647-4104-AB6C-17B3354B5F0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F1:F1048576</xm:sqref>
        </x14:conditionalFormatting>
        <x14:conditionalFormatting xmlns:xm="http://schemas.microsoft.com/office/excel/2006/main">
          <x14:cfRule type="dataBar" id="{D009B95E-38BF-45CA-9148-6CB0961291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G10</xm:sqref>
        </x14:conditionalFormatting>
        <x14:conditionalFormatting xmlns:xm="http://schemas.microsoft.com/office/excel/2006/main">
          <x14:cfRule type="dataBar" id="{0CD94EC6-5B66-46D3-9635-21E0635A312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K1:K1048576</xm:sqref>
        </x14:conditionalFormatting>
        <x14:conditionalFormatting xmlns:xm="http://schemas.microsoft.com/office/excel/2006/main">
          <x14:cfRule type="dataBar" id="{33A82F14-C24D-4929-9C1F-3D3B3691B22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I1:I1048576</xm:sqref>
        </x14:conditionalFormatting>
        <x14:conditionalFormatting xmlns:xm="http://schemas.microsoft.com/office/excel/2006/main">
          <x14:cfRule type="dataBar" id="{2A757D89-3A35-4D02-BE1C-9741BB88D58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J1:J1048576</xm:sqref>
        </x14:conditionalFormatting>
        <x14:conditionalFormatting xmlns:xm="http://schemas.microsoft.com/office/excel/2006/main">
          <x14:cfRule type="dataBar" id="{7A001994-A5AE-42FA-B417-E1DE9E3658E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L1:L1048576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2"/>
  <sheetViews>
    <sheetView workbookViewId="0">
      <selection activeCell="N54" sqref="N54"/>
    </sheetView>
  </sheetViews>
  <sheetFormatPr baseColWidth="10" defaultColWidth="35.28515625" defaultRowHeight="12" outlineLevelRow="1" x14ac:dyDescent="0.2"/>
  <cols>
    <col min="1" max="1" width="23.140625" style="2" bestFit="1" customWidth="1"/>
    <col min="2" max="2" width="20.85546875" style="2" bestFit="1" customWidth="1"/>
    <col min="3" max="3" width="19.42578125" style="2" bestFit="1" customWidth="1"/>
    <col min="4" max="4" width="12.5703125" style="2" bestFit="1" customWidth="1"/>
    <col min="5" max="5" width="19.140625" style="2" bestFit="1" customWidth="1"/>
    <col min="6" max="6" width="13.5703125" style="2" bestFit="1" customWidth="1"/>
    <col min="7" max="7" width="3.7109375" style="3" customWidth="1"/>
    <col min="8" max="8" width="4.7109375" style="82" customWidth="1"/>
    <col min="9" max="9" width="6.7109375" style="81" customWidth="1"/>
    <col min="10" max="10" width="10.7109375" style="84" customWidth="1"/>
    <col min="11" max="11" width="6.7109375" style="81" customWidth="1"/>
    <col min="12" max="12" width="14" style="84" bestFit="1" customWidth="1"/>
    <col min="13" max="13" width="6.7109375" style="81" customWidth="1"/>
    <col min="14" max="14" width="5.7109375" style="3" customWidth="1"/>
    <col min="15" max="16" width="5.7109375" style="5" customWidth="1"/>
    <col min="17" max="16384" width="35.28515625" style="2"/>
  </cols>
  <sheetData>
    <row r="1" spans="1:16" ht="237" customHeight="1" x14ac:dyDescent="0.2">
      <c r="H1" s="1" t="s">
        <v>60</v>
      </c>
      <c r="I1" s="1" t="s">
        <v>76</v>
      </c>
      <c r="J1" s="1" t="s">
        <v>77</v>
      </c>
      <c r="K1" s="1" t="s">
        <v>78</v>
      </c>
      <c r="L1" s="1" t="s">
        <v>79</v>
      </c>
      <c r="M1" s="1" t="s">
        <v>80</v>
      </c>
      <c r="N1" s="1" t="s">
        <v>81</v>
      </c>
      <c r="O1" s="1" t="s">
        <v>69</v>
      </c>
      <c r="P1" s="1" t="s">
        <v>67</v>
      </c>
    </row>
    <row r="2" spans="1:16" x14ac:dyDescent="0.2">
      <c r="A2" s="125" t="s">
        <v>57</v>
      </c>
      <c r="B2" s="125"/>
      <c r="C2" s="125"/>
      <c r="D2" s="125"/>
      <c r="E2" s="125"/>
      <c r="F2" s="125"/>
      <c r="G2" s="4"/>
      <c r="H2" s="85">
        <v>2009</v>
      </c>
      <c r="I2" s="91">
        <f>F12</f>
        <v>523</v>
      </c>
      <c r="J2" s="87" t="str">
        <f>A4</f>
        <v>RHA RACING</v>
      </c>
      <c r="K2" s="92">
        <f>F4</f>
        <v>421</v>
      </c>
      <c r="L2" s="89" t="str">
        <f>A5</f>
        <v>ISA RACING</v>
      </c>
      <c r="M2" s="92">
        <f>F5</f>
        <v>356</v>
      </c>
      <c r="N2" s="12">
        <f>COUNT(F4:F12)-1</f>
        <v>8</v>
      </c>
      <c r="O2" s="90">
        <f>K2-M2</f>
        <v>65</v>
      </c>
      <c r="P2" s="90">
        <f>I2-K2</f>
        <v>102</v>
      </c>
    </row>
    <row r="3" spans="1:16" hidden="1" outlineLevel="1" x14ac:dyDescent="0.2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/>
      <c r="H3" s="86"/>
      <c r="I3" s="83"/>
      <c r="J3" s="86"/>
      <c r="K3" s="83"/>
      <c r="L3" s="86"/>
      <c r="M3" s="83"/>
      <c r="N3" s="8"/>
      <c r="O3" s="9"/>
      <c r="P3" s="9"/>
    </row>
    <row r="4" spans="1:16" hidden="1" outlineLevel="1" x14ac:dyDescent="0.2">
      <c r="A4" s="10" t="s">
        <v>13</v>
      </c>
      <c r="B4" s="11" t="s">
        <v>14</v>
      </c>
      <c r="C4" s="11" t="s">
        <v>15</v>
      </c>
      <c r="D4" s="11" t="s">
        <v>16</v>
      </c>
      <c r="E4" s="11" t="s">
        <v>17</v>
      </c>
      <c r="F4" s="79">
        <v>421</v>
      </c>
      <c r="G4" s="7"/>
      <c r="H4" s="86"/>
      <c r="I4" s="83"/>
      <c r="J4" s="86"/>
      <c r="K4" s="83"/>
      <c r="L4" s="86"/>
      <c r="M4" s="83"/>
    </row>
    <row r="5" spans="1:16" hidden="1" outlineLevel="1" x14ac:dyDescent="0.2">
      <c r="A5" s="10" t="s">
        <v>18</v>
      </c>
      <c r="B5" s="11" t="s">
        <v>19</v>
      </c>
      <c r="C5" s="11" t="s">
        <v>15</v>
      </c>
      <c r="D5" s="11" t="s">
        <v>20</v>
      </c>
      <c r="E5" s="11" t="s">
        <v>21</v>
      </c>
      <c r="F5" s="79">
        <v>356</v>
      </c>
      <c r="G5" s="7"/>
      <c r="H5" s="86"/>
      <c r="I5" s="83"/>
      <c r="J5" s="86"/>
      <c r="K5" s="83"/>
      <c r="L5" s="86"/>
      <c r="M5" s="83"/>
      <c r="N5" s="8"/>
      <c r="O5" s="9"/>
      <c r="P5" s="9"/>
    </row>
    <row r="6" spans="1:16" hidden="1" outlineLevel="1" x14ac:dyDescent="0.2">
      <c r="A6" s="10" t="s">
        <v>22</v>
      </c>
      <c r="B6" s="11" t="s">
        <v>23</v>
      </c>
      <c r="C6" s="11" t="s">
        <v>15</v>
      </c>
      <c r="D6" s="11" t="s">
        <v>24</v>
      </c>
      <c r="E6" s="11" t="s">
        <v>17</v>
      </c>
      <c r="F6" s="79">
        <v>351</v>
      </c>
      <c r="G6" s="7"/>
      <c r="H6" s="86"/>
      <c r="I6" s="83"/>
      <c r="J6" s="86"/>
      <c r="K6" s="83"/>
      <c r="L6" s="86"/>
      <c r="M6" s="83"/>
      <c r="N6" s="8"/>
      <c r="O6" s="9"/>
      <c r="P6" s="9"/>
    </row>
    <row r="7" spans="1:16" hidden="1" outlineLevel="1" x14ac:dyDescent="0.2">
      <c r="A7" s="10" t="s">
        <v>25</v>
      </c>
      <c r="B7" s="11" t="s">
        <v>26</v>
      </c>
      <c r="C7" s="11" t="s">
        <v>15</v>
      </c>
      <c r="D7" s="11" t="s">
        <v>27</v>
      </c>
      <c r="E7" s="11" t="s">
        <v>28</v>
      </c>
      <c r="F7" s="79">
        <v>350.5</v>
      </c>
      <c r="G7" s="7"/>
      <c r="H7" s="86"/>
      <c r="I7" s="83"/>
      <c r="J7" s="86"/>
      <c r="K7" s="83"/>
      <c r="L7" s="86"/>
      <c r="M7" s="83"/>
      <c r="N7" s="8"/>
      <c r="O7" s="9"/>
      <c r="P7" s="9"/>
    </row>
    <row r="8" spans="1:16" hidden="1" outlineLevel="1" x14ac:dyDescent="0.2">
      <c r="A8" s="10" t="s">
        <v>29</v>
      </c>
      <c r="B8" s="11" t="s">
        <v>30</v>
      </c>
      <c r="C8" s="11" t="s">
        <v>31</v>
      </c>
      <c r="D8" s="11" t="s">
        <v>16</v>
      </c>
      <c r="E8" s="11" t="s">
        <v>17</v>
      </c>
      <c r="F8" s="79">
        <v>343</v>
      </c>
      <c r="G8" s="7"/>
      <c r="H8" s="86"/>
      <c r="I8" s="83"/>
      <c r="J8" s="86"/>
      <c r="K8" s="83"/>
      <c r="L8" s="86"/>
      <c r="M8" s="83"/>
      <c r="N8" s="8"/>
      <c r="O8" s="9"/>
      <c r="P8" s="9"/>
    </row>
    <row r="9" spans="1:16" hidden="1" outlineLevel="1" x14ac:dyDescent="0.2">
      <c r="A9" s="10" t="s">
        <v>32</v>
      </c>
      <c r="B9" s="11" t="s">
        <v>23</v>
      </c>
      <c r="C9" s="11" t="s">
        <v>14</v>
      </c>
      <c r="D9" s="11" t="s">
        <v>27</v>
      </c>
      <c r="E9" s="11" t="s">
        <v>21</v>
      </c>
      <c r="F9" s="79">
        <v>304.5</v>
      </c>
      <c r="G9" s="7"/>
      <c r="H9" s="86"/>
      <c r="I9" s="83"/>
      <c r="J9" s="86"/>
      <c r="K9" s="83"/>
      <c r="L9" s="86"/>
      <c r="M9" s="83"/>
      <c r="N9" s="8"/>
      <c r="O9" s="9"/>
      <c r="P9" s="9"/>
    </row>
    <row r="10" spans="1:16" hidden="1" outlineLevel="1" x14ac:dyDescent="0.2">
      <c r="A10" s="10" t="s">
        <v>33</v>
      </c>
      <c r="B10" s="11" t="s">
        <v>34</v>
      </c>
      <c r="C10" s="11" t="s">
        <v>15</v>
      </c>
      <c r="D10" s="11" t="s">
        <v>16</v>
      </c>
      <c r="E10" s="11" t="s">
        <v>35</v>
      </c>
      <c r="F10" s="79">
        <v>297</v>
      </c>
      <c r="G10" s="7"/>
      <c r="H10" s="86"/>
      <c r="I10" s="83"/>
      <c r="J10" s="86"/>
      <c r="K10" s="83"/>
      <c r="L10" s="86"/>
      <c r="M10" s="83"/>
      <c r="N10" s="8"/>
      <c r="O10" s="9"/>
      <c r="P10" s="9"/>
    </row>
    <row r="11" spans="1:16" hidden="1" outlineLevel="1" x14ac:dyDescent="0.2">
      <c r="A11" s="10" t="s">
        <v>36</v>
      </c>
      <c r="B11" s="11" t="s">
        <v>37</v>
      </c>
      <c r="C11" s="11" t="s">
        <v>38</v>
      </c>
      <c r="D11" s="11" t="s">
        <v>16</v>
      </c>
      <c r="E11" s="11" t="s">
        <v>17</v>
      </c>
      <c r="F11" s="79">
        <v>276</v>
      </c>
      <c r="G11" s="7"/>
      <c r="H11" s="86"/>
      <c r="I11" s="83"/>
      <c r="J11" s="86"/>
      <c r="K11" s="83"/>
      <c r="L11" s="86"/>
      <c r="M11" s="83"/>
      <c r="N11" s="8"/>
      <c r="O11" s="9"/>
      <c r="P11" s="9"/>
    </row>
    <row r="12" spans="1:16" hidden="1" outlineLevel="1" x14ac:dyDescent="0.2">
      <c r="A12" s="13" t="s">
        <v>39</v>
      </c>
      <c r="B12" s="14" t="s">
        <v>15</v>
      </c>
      <c r="C12" s="14" t="s">
        <v>14</v>
      </c>
      <c r="D12" s="14" t="s">
        <v>16</v>
      </c>
      <c r="E12" s="14" t="s">
        <v>28</v>
      </c>
      <c r="F12" s="80">
        <v>523</v>
      </c>
      <c r="G12" s="7"/>
      <c r="H12" s="86"/>
      <c r="I12" s="83"/>
      <c r="J12" s="86"/>
      <c r="K12" s="83"/>
      <c r="L12" s="86"/>
      <c r="M12" s="83"/>
      <c r="N12" s="8"/>
      <c r="O12" s="9"/>
      <c r="P12" s="9"/>
    </row>
    <row r="13" spans="1:16" hidden="1" outlineLevel="1" x14ac:dyDescent="0.2">
      <c r="B13" s="15"/>
      <c r="C13" s="15"/>
      <c r="D13" s="15"/>
      <c r="E13" s="15"/>
      <c r="G13" s="16"/>
      <c r="H13" s="86"/>
      <c r="I13" s="83"/>
      <c r="J13" s="88"/>
      <c r="K13" s="83"/>
      <c r="L13" s="88"/>
      <c r="M13" s="83"/>
      <c r="O13" s="9"/>
      <c r="P13" s="9"/>
    </row>
    <row r="14" spans="1:16" collapsed="1" x14ac:dyDescent="0.2">
      <c r="A14" s="125" t="s">
        <v>58</v>
      </c>
      <c r="B14" s="125"/>
      <c r="C14" s="125"/>
      <c r="D14" s="125"/>
      <c r="E14" s="125"/>
      <c r="F14" s="125"/>
      <c r="G14" s="4"/>
      <c r="H14" s="85">
        <v>2010</v>
      </c>
      <c r="I14" s="91">
        <f>F24</f>
        <v>1295</v>
      </c>
      <c r="J14" s="87" t="str">
        <f>A16</f>
        <v>MRO RACING</v>
      </c>
      <c r="K14" s="92">
        <f>F16</f>
        <v>1088</v>
      </c>
      <c r="L14" s="89" t="str">
        <f>A17</f>
        <v>MPU RACING</v>
      </c>
      <c r="M14" s="92">
        <f>F17</f>
        <v>1044</v>
      </c>
      <c r="N14" s="12">
        <f>COUNT(F16:F24)-1</f>
        <v>8</v>
      </c>
      <c r="O14" s="90">
        <f>K14-M14</f>
        <v>44</v>
      </c>
      <c r="P14" s="90">
        <f>I14-K14</f>
        <v>207</v>
      </c>
    </row>
    <row r="15" spans="1:16" hidden="1" outlineLevel="1" x14ac:dyDescent="0.2">
      <c r="A15" s="6" t="s">
        <v>7</v>
      </c>
      <c r="B15" s="6" t="s">
        <v>8</v>
      </c>
      <c r="C15" s="6" t="s">
        <v>9</v>
      </c>
      <c r="D15" s="6" t="s">
        <v>10</v>
      </c>
      <c r="E15" s="6" t="s">
        <v>11</v>
      </c>
      <c r="F15" s="6" t="s">
        <v>12</v>
      </c>
      <c r="G15" s="7"/>
      <c r="H15" s="86"/>
      <c r="I15" s="83"/>
      <c r="J15" s="86"/>
      <c r="K15" s="83"/>
      <c r="L15" s="86"/>
      <c r="M15" s="83"/>
      <c r="N15" s="8"/>
      <c r="O15" s="9"/>
      <c r="P15" s="9"/>
    </row>
    <row r="16" spans="1:16" hidden="1" outlineLevel="1" x14ac:dyDescent="0.2">
      <c r="A16" s="10" t="s">
        <v>25</v>
      </c>
      <c r="B16" s="11" t="s">
        <v>40</v>
      </c>
      <c r="C16" s="11" t="s">
        <v>31</v>
      </c>
      <c r="D16" s="11" t="s">
        <v>41</v>
      </c>
      <c r="E16" s="11" t="s">
        <v>21</v>
      </c>
      <c r="F16" s="79">
        <v>1088</v>
      </c>
      <c r="G16" s="7"/>
      <c r="H16" s="86"/>
      <c r="I16" s="83"/>
      <c r="J16" s="86"/>
      <c r="K16" s="83"/>
      <c r="L16" s="86"/>
      <c r="M16" s="83"/>
    </row>
    <row r="17" spans="1:16" hidden="1" outlineLevel="1" x14ac:dyDescent="0.2">
      <c r="A17" s="10" t="s">
        <v>22</v>
      </c>
      <c r="B17" s="11" t="s">
        <v>42</v>
      </c>
      <c r="C17" s="11" t="s">
        <v>37</v>
      </c>
      <c r="D17" s="11" t="s">
        <v>43</v>
      </c>
      <c r="E17" s="11" t="s">
        <v>17</v>
      </c>
      <c r="F17" s="79">
        <v>1044</v>
      </c>
      <c r="G17" s="7"/>
      <c r="H17" s="86"/>
      <c r="I17" s="83"/>
      <c r="J17" s="86"/>
      <c r="K17" s="83"/>
      <c r="L17" s="86"/>
      <c r="M17" s="83"/>
      <c r="N17" s="8"/>
      <c r="O17" s="9"/>
      <c r="P17" s="9"/>
    </row>
    <row r="18" spans="1:16" hidden="1" outlineLevel="1" x14ac:dyDescent="0.2">
      <c r="A18" s="10" t="s">
        <v>13</v>
      </c>
      <c r="B18" s="11" t="s">
        <v>37</v>
      </c>
      <c r="C18" s="11" t="s">
        <v>44</v>
      </c>
      <c r="D18" s="11" t="s">
        <v>45</v>
      </c>
      <c r="E18" s="11" t="s">
        <v>21</v>
      </c>
      <c r="F18" s="79">
        <v>986</v>
      </c>
      <c r="G18" s="7"/>
      <c r="H18" s="86"/>
      <c r="I18" s="83"/>
      <c r="J18" s="86"/>
      <c r="K18" s="83"/>
      <c r="L18" s="86"/>
      <c r="M18" s="83"/>
      <c r="N18" s="8"/>
      <c r="O18" s="9"/>
      <c r="P18" s="9"/>
    </row>
    <row r="19" spans="1:16" hidden="1" outlineLevel="1" x14ac:dyDescent="0.2">
      <c r="A19" s="10" t="s">
        <v>32</v>
      </c>
      <c r="B19" s="11" t="s">
        <v>26</v>
      </c>
      <c r="C19" s="11" t="s">
        <v>46</v>
      </c>
      <c r="D19" s="11" t="s">
        <v>45</v>
      </c>
      <c r="E19" s="11" t="s">
        <v>21</v>
      </c>
      <c r="F19" s="79">
        <v>984</v>
      </c>
      <c r="G19" s="7"/>
      <c r="H19" s="86"/>
      <c r="I19" s="83"/>
      <c r="J19" s="86"/>
      <c r="K19" s="83"/>
      <c r="L19" s="86"/>
      <c r="M19" s="83"/>
      <c r="N19" s="8"/>
      <c r="O19" s="9"/>
      <c r="P19" s="9"/>
    </row>
    <row r="20" spans="1:16" hidden="1" outlineLevel="1" x14ac:dyDescent="0.2">
      <c r="A20" s="10" t="s">
        <v>18</v>
      </c>
      <c r="B20" s="11" t="s">
        <v>44</v>
      </c>
      <c r="C20" s="11" t="s">
        <v>37</v>
      </c>
      <c r="D20" s="11" t="s">
        <v>45</v>
      </c>
      <c r="E20" s="11" t="s">
        <v>47</v>
      </c>
      <c r="F20" s="79">
        <v>942</v>
      </c>
      <c r="G20" s="7"/>
      <c r="H20" s="86"/>
      <c r="I20" s="83"/>
      <c r="J20" s="86"/>
      <c r="K20" s="83"/>
      <c r="L20" s="86"/>
      <c r="M20" s="83"/>
      <c r="N20" s="8"/>
      <c r="O20" s="9"/>
      <c r="P20" s="9"/>
    </row>
    <row r="21" spans="1:16" hidden="1" outlineLevel="1" x14ac:dyDescent="0.2">
      <c r="A21" s="10" t="s">
        <v>48</v>
      </c>
      <c r="B21" s="11" t="s">
        <v>34</v>
      </c>
      <c r="C21" s="11" t="s">
        <v>14</v>
      </c>
      <c r="D21" s="11" t="s">
        <v>49</v>
      </c>
      <c r="E21" s="11" t="s">
        <v>21</v>
      </c>
      <c r="F21" s="79">
        <v>898</v>
      </c>
      <c r="G21" s="7"/>
      <c r="H21" s="86"/>
      <c r="I21" s="83"/>
      <c r="J21" s="86"/>
      <c r="K21" s="83"/>
      <c r="L21" s="86"/>
      <c r="M21" s="83"/>
      <c r="N21" s="8"/>
      <c r="O21" s="9"/>
      <c r="P21" s="9"/>
    </row>
    <row r="22" spans="1:16" hidden="1" outlineLevel="1" x14ac:dyDescent="0.2">
      <c r="A22" s="10" t="s">
        <v>33</v>
      </c>
      <c r="B22" s="11" t="s">
        <v>34</v>
      </c>
      <c r="C22" s="11" t="s">
        <v>50</v>
      </c>
      <c r="D22" s="11" t="s">
        <v>24</v>
      </c>
      <c r="E22" s="11" t="s">
        <v>35</v>
      </c>
      <c r="F22" s="79">
        <v>702</v>
      </c>
      <c r="G22" s="7"/>
      <c r="H22" s="86"/>
      <c r="I22" s="83"/>
      <c r="J22" s="86"/>
      <c r="K22" s="83"/>
      <c r="L22" s="86"/>
      <c r="M22" s="83"/>
      <c r="N22" s="8"/>
      <c r="O22" s="9"/>
      <c r="P22" s="9"/>
    </row>
    <row r="23" spans="1:16" hidden="1" outlineLevel="1" x14ac:dyDescent="0.2">
      <c r="A23" s="10" t="s">
        <v>51</v>
      </c>
      <c r="B23" s="11" t="s">
        <v>30</v>
      </c>
      <c r="C23" s="11" t="s">
        <v>42</v>
      </c>
      <c r="D23" s="11" t="s">
        <v>43</v>
      </c>
      <c r="E23" s="11" t="s">
        <v>35</v>
      </c>
      <c r="F23" s="79">
        <v>456</v>
      </c>
      <c r="G23" s="7"/>
      <c r="H23" s="86"/>
      <c r="I23" s="83"/>
      <c r="J23" s="86"/>
      <c r="K23" s="83"/>
      <c r="L23" s="86"/>
      <c r="M23" s="83"/>
      <c r="N23" s="8"/>
      <c r="O23" s="9"/>
      <c r="P23" s="9"/>
    </row>
    <row r="24" spans="1:16" hidden="1" outlineLevel="1" x14ac:dyDescent="0.2">
      <c r="A24" s="13" t="s">
        <v>39</v>
      </c>
      <c r="B24" s="14" t="s">
        <v>37</v>
      </c>
      <c r="C24" s="14" t="s">
        <v>50</v>
      </c>
      <c r="D24" s="14" t="s">
        <v>24</v>
      </c>
      <c r="E24" s="14" t="s">
        <v>21</v>
      </c>
      <c r="F24" s="80">
        <v>1295</v>
      </c>
      <c r="G24" s="7"/>
      <c r="H24" s="86"/>
      <c r="I24" s="83"/>
      <c r="J24" s="86"/>
      <c r="K24" s="83"/>
      <c r="L24" s="86"/>
      <c r="M24" s="83"/>
      <c r="N24" s="8"/>
      <c r="O24" s="9"/>
      <c r="P24" s="2"/>
    </row>
    <row r="25" spans="1:16" hidden="1" outlineLevel="1" x14ac:dyDescent="0.2">
      <c r="A25" s="3"/>
      <c r="B25" s="15"/>
      <c r="C25" s="15"/>
      <c r="D25" s="15"/>
      <c r="E25" s="15"/>
      <c r="F25" s="3"/>
      <c r="G25" s="16"/>
      <c r="H25" s="86"/>
      <c r="I25" s="83"/>
      <c r="J25" s="88"/>
      <c r="K25" s="83"/>
      <c r="L25" s="88"/>
      <c r="M25" s="83"/>
      <c r="O25" s="9"/>
      <c r="P25" s="9"/>
    </row>
    <row r="26" spans="1:16" collapsed="1" x14ac:dyDescent="0.2">
      <c r="A26" s="125" t="s">
        <v>59</v>
      </c>
      <c r="B26" s="125"/>
      <c r="C26" s="125"/>
      <c r="D26" s="125"/>
      <c r="E26" s="125"/>
      <c r="F26" s="125"/>
      <c r="G26" s="4"/>
      <c r="H26" s="85">
        <v>2011</v>
      </c>
      <c r="I26" s="91">
        <f>F32</f>
        <v>1597</v>
      </c>
      <c r="J26" s="87" t="str">
        <f>A28</f>
        <v>MRO RACING</v>
      </c>
      <c r="K26" s="92">
        <f>F28</f>
        <v>1292</v>
      </c>
      <c r="L26" s="89" t="str">
        <f>A29</f>
        <v>KAI RACING</v>
      </c>
      <c r="M26" s="92">
        <f>F29</f>
        <v>1223</v>
      </c>
      <c r="N26" s="12">
        <f>COUNT(F28:F32)-1</f>
        <v>4</v>
      </c>
      <c r="O26" s="90">
        <f>K26-M26</f>
        <v>69</v>
      </c>
      <c r="P26" s="90">
        <f>I26-K26</f>
        <v>305</v>
      </c>
    </row>
    <row r="27" spans="1:16" hidden="1" outlineLevel="1" x14ac:dyDescent="0.2">
      <c r="A27" s="6" t="s">
        <v>7</v>
      </c>
      <c r="B27" s="6" t="s">
        <v>8</v>
      </c>
      <c r="C27" s="6" t="s">
        <v>9</v>
      </c>
      <c r="D27" s="6" t="s">
        <v>10</v>
      </c>
      <c r="E27" s="6" t="s">
        <v>11</v>
      </c>
      <c r="F27" s="6" t="s">
        <v>12</v>
      </c>
      <c r="G27" s="7"/>
      <c r="H27" s="86"/>
      <c r="I27" s="83"/>
      <c r="J27" s="88"/>
      <c r="K27" s="83"/>
      <c r="L27" s="88"/>
      <c r="M27" s="83"/>
      <c r="O27" s="9"/>
      <c r="P27" s="9"/>
    </row>
    <row r="28" spans="1:16" hidden="1" outlineLevel="1" x14ac:dyDescent="0.2">
      <c r="A28" s="10" t="s">
        <v>25</v>
      </c>
      <c r="B28" s="11" t="s">
        <v>34</v>
      </c>
      <c r="C28" s="11" t="s">
        <v>52</v>
      </c>
      <c r="D28" s="11" t="s">
        <v>24</v>
      </c>
      <c r="E28" s="11" t="s">
        <v>47</v>
      </c>
      <c r="F28" s="79">
        <v>1292</v>
      </c>
      <c r="G28" s="7"/>
      <c r="H28" s="86"/>
      <c r="I28" s="83"/>
      <c r="J28" s="88"/>
      <c r="K28" s="83"/>
      <c r="L28" s="88"/>
      <c r="M28" s="83"/>
      <c r="O28" s="9"/>
      <c r="P28" s="9"/>
    </row>
    <row r="29" spans="1:16" hidden="1" outlineLevel="1" x14ac:dyDescent="0.2">
      <c r="A29" s="10" t="s">
        <v>33</v>
      </c>
      <c r="B29" s="11" t="s">
        <v>50</v>
      </c>
      <c r="C29" s="11" t="s">
        <v>53</v>
      </c>
      <c r="D29" s="11" t="s">
        <v>41</v>
      </c>
      <c r="E29" s="11" t="s">
        <v>21</v>
      </c>
      <c r="F29" s="79">
        <v>1223</v>
      </c>
      <c r="G29" s="7"/>
      <c r="H29" s="86"/>
      <c r="I29" s="83"/>
      <c r="J29" s="88"/>
      <c r="K29" s="83"/>
      <c r="L29" s="88"/>
      <c r="M29" s="83"/>
      <c r="O29" s="9"/>
      <c r="P29" s="9"/>
    </row>
    <row r="30" spans="1:16" hidden="1" outlineLevel="1" x14ac:dyDescent="0.2">
      <c r="A30" s="10" t="s">
        <v>32</v>
      </c>
      <c r="B30" s="11" t="s">
        <v>54</v>
      </c>
      <c r="C30" s="11" t="s">
        <v>55</v>
      </c>
      <c r="D30" s="11" t="s">
        <v>43</v>
      </c>
      <c r="E30" s="11" t="s">
        <v>21</v>
      </c>
      <c r="F30" s="79">
        <v>1128</v>
      </c>
      <c r="G30" s="7"/>
      <c r="H30" s="86"/>
      <c r="I30" s="83"/>
      <c r="J30" s="88"/>
      <c r="K30" s="83"/>
      <c r="L30" s="88"/>
      <c r="M30" s="83"/>
      <c r="O30" s="9"/>
      <c r="P30" s="9"/>
    </row>
    <row r="31" spans="1:16" hidden="1" outlineLevel="1" x14ac:dyDescent="0.2">
      <c r="A31" s="10" t="s">
        <v>13</v>
      </c>
      <c r="B31" s="11" t="s">
        <v>56</v>
      </c>
      <c r="C31" s="11" t="s">
        <v>52</v>
      </c>
      <c r="D31" s="11" t="s">
        <v>24</v>
      </c>
      <c r="E31" s="11" t="s">
        <v>17</v>
      </c>
      <c r="F31" s="79">
        <v>1128</v>
      </c>
      <c r="G31" s="7"/>
      <c r="H31" s="86"/>
      <c r="I31" s="83"/>
      <c r="J31" s="88"/>
      <c r="K31" s="83"/>
      <c r="L31" s="88"/>
      <c r="M31" s="83"/>
      <c r="O31" s="9"/>
      <c r="P31" s="9"/>
    </row>
    <row r="32" spans="1:16" hidden="1" outlineLevel="1" x14ac:dyDescent="0.2">
      <c r="A32" s="13" t="s">
        <v>39</v>
      </c>
      <c r="B32" s="14" t="s">
        <v>15</v>
      </c>
      <c r="C32" s="14" t="s">
        <v>52</v>
      </c>
      <c r="D32" s="14" t="s">
        <v>24</v>
      </c>
      <c r="E32" s="14" t="s">
        <v>21</v>
      </c>
      <c r="F32" s="80">
        <v>1597</v>
      </c>
      <c r="G32" s="7"/>
      <c r="H32" s="86"/>
      <c r="I32" s="83"/>
      <c r="J32" s="88"/>
      <c r="K32" s="83"/>
      <c r="L32" s="88"/>
      <c r="M32" s="83"/>
      <c r="O32" s="9"/>
      <c r="P32" s="9"/>
    </row>
    <row r="33" spans="1:16" hidden="1" outlineLevel="1" x14ac:dyDescent="0.2">
      <c r="B33" s="15"/>
      <c r="C33" s="15"/>
      <c r="D33" s="15"/>
      <c r="E33" s="15"/>
      <c r="G33" s="16"/>
      <c r="H33" s="86"/>
      <c r="I33" s="83"/>
      <c r="J33" s="88"/>
      <c r="K33" s="83"/>
      <c r="L33" s="88"/>
      <c r="M33" s="83"/>
      <c r="O33" s="9"/>
      <c r="P33" s="9"/>
    </row>
    <row r="34" spans="1:16" collapsed="1" x14ac:dyDescent="0.2">
      <c r="A34" s="125" t="s">
        <v>83</v>
      </c>
      <c r="B34" s="125"/>
      <c r="C34" s="125"/>
      <c r="D34" s="125"/>
      <c r="E34" s="125"/>
      <c r="F34" s="125"/>
      <c r="G34" s="4"/>
      <c r="H34" s="85">
        <v>2012</v>
      </c>
      <c r="I34" s="91">
        <f>F43</f>
        <v>1294</v>
      </c>
      <c r="J34" s="87" t="str">
        <f>A36</f>
        <v>RHA RACING</v>
      </c>
      <c r="K34" s="92">
        <f>F36</f>
        <v>1212</v>
      </c>
      <c r="L34" s="89" t="str">
        <f>A37</f>
        <v>MRO RACING</v>
      </c>
      <c r="M34" s="92">
        <f>F37</f>
        <v>1135</v>
      </c>
      <c r="N34" s="12">
        <f>COUNT(F36:F43)-1</f>
        <v>7</v>
      </c>
      <c r="O34" s="90">
        <f>K34-M34</f>
        <v>77</v>
      </c>
      <c r="P34" s="90">
        <f>I34-K34</f>
        <v>82</v>
      </c>
    </row>
    <row r="35" spans="1:16" hidden="1" outlineLevel="1" x14ac:dyDescent="0.2">
      <c r="A35" s="6" t="s">
        <v>7</v>
      </c>
      <c r="B35" s="6" t="s">
        <v>8</v>
      </c>
      <c r="C35" s="6" t="s">
        <v>9</v>
      </c>
      <c r="D35" s="6" t="s">
        <v>10</v>
      </c>
      <c r="E35" s="6" t="s">
        <v>11</v>
      </c>
      <c r="F35" s="6" t="s">
        <v>12</v>
      </c>
      <c r="G35" s="7"/>
      <c r="H35" s="86"/>
      <c r="I35" s="83"/>
      <c r="J35" s="86"/>
      <c r="K35" s="83"/>
      <c r="L35" s="86"/>
      <c r="M35" s="83"/>
      <c r="N35" s="12"/>
      <c r="O35" s="9"/>
      <c r="P35" s="9"/>
    </row>
    <row r="36" spans="1:16" hidden="1" outlineLevel="1" x14ac:dyDescent="0.2">
      <c r="A36" s="10" t="s">
        <v>13</v>
      </c>
      <c r="B36" s="11" t="s">
        <v>37</v>
      </c>
      <c r="C36" s="11" t="s">
        <v>85</v>
      </c>
      <c r="D36" s="11" t="s">
        <v>41</v>
      </c>
      <c r="E36" s="11" t="s">
        <v>21</v>
      </c>
      <c r="F36" s="79">
        <v>1212</v>
      </c>
      <c r="G36" s="7"/>
      <c r="H36" s="86"/>
      <c r="I36" s="83"/>
      <c r="J36" s="86"/>
      <c r="K36" s="83"/>
      <c r="L36" s="86"/>
      <c r="M36" s="83"/>
      <c r="N36" s="12"/>
    </row>
    <row r="37" spans="1:16" hidden="1" outlineLevel="1" x14ac:dyDescent="0.2">
      <c r="A37" s="10" t="s">
        <v>25</v>
      </c>
      <c r="B37" s="11" t="s">
        <v>14</v>
      </c>
      <c r="C37" s="11" t="s">
        <v>86</v>
      </c>
      <c r="D37" s="11" t="s">
        <v>41</v>
      </c>
      <c r="E37" s="11" t="s">
        <v>21</v>
      </c>
      <c r="F37" s="79">
        <v>1135</v>
      </c>
      <c r="G37" s="7"/>
      <c r="H37" s="86"/>
      <c r="I37" s="83"/>
      <c r="J37" s="86"/>
      <c r="K37" s="83"/>
      <c r="L37" s="86"/>
      <c r="M37" s="83"/>
      <c r="N37" s="12"/>
      <c r="O37" s="9"/>
      <c r="P37" s="9"/>
    </row>
    <row r="38" spans="1:16" hidden="1" outlineLevel="1" x14ac:dyDescent="0.2">
      <c r="A38" s="10" t="s">
        <v>32</v>
      </c>
      <c r="B38" s="11" t="s">
        <v>19</v>
      </c>
      <c r="C38" s="11" t="s">
        <v>44</v>
      </c>
      <c r="D38" s="11" t="s">
        <v>41</v>
      </c>
      <c r="E38" s="11" t="s">
        <v>21</v>
      </c>
      <c r="F38" s="79">
        <v>1108</v>
      </c>
      <c r="G38" s="7"/>
      <c r="H38" s="86"/>
      <c r="I38" s="83"/>
      <c r="J38" s="86"/>
      <c r="K38" s="83"/>
      <c r="L38" s="86"/>
      <c r="M38" s="83"/>
      <c r="N38" s="12"/>
      <c r="O38" s="9"/>
      <c r="P38" s="9"/>
    </row>
    <row r="39" spans="1:16" hidden="1" outlineLevel="1" x14ac:dyDescent="0.2">
      <c r="A39" s="10" t="s">
        <v>36</v>
      </c>
      <c r="B39" s="11" t="s">
        <v>14</v>
      </c>
      <c r="C39" s="11" t="s">
        <v>87</v>
      </c>
      <c r="D39" s="11" t="s">
        <v>88</v>
      </c>
      <c r="E39" s="11" t="s">
        <v>21</v>
      </c>
      <c r="F39" s="79">
        <v>1044</v>
      </c>
      <c r="G39" s="7"/>
      <c r="H39" s="86"/>
      <c r="I39" s="83"/>
      <c r="J39" s="86"/>
      <c r="K39" s="83"/>
      <c r="L39" s="86"/>
      <c r="M39" s="83"/>
      <c r="N39" s="12"/>
      <c r="O39" s="9"/>
      <c r="P39" s="9"/>
    </row>
    <row r="40" spans="1:16" hidden="1" outlineLevel="1" x14ac:dyDescent="0.2">
      <c r="A40" s="10" t="s">
        <v>33</v>
      </c>
      <c r="B40" s="11" t="s">
        <v>46</v>
      </c>
      <c r="C40" s="11" t="s">
        <v>44</v>
      </c>
      <c r="D40" s="11" t="s">
        <v>24</v>
      </c>
      <c r="E40" s="11" t="s">
        <v>17</v>
      </c>
      <c r="F40" s="79">
        <v>983</v>
      </c>
      <c r="G40" s="7"/>
      <c r="H40" s="86"/>
      <c r="I40" s="83"/>
      <c r="J40" s="86"/>
      <c r="K40" s="83"/>
      <c r="L40" s="86"/>
      <c r="M40" s="83"/>
      <c r="N40" s="12"/>
      <c r="O40" s="9"/>
      <c r="P40" s="9"/>
    </row>
    <row r="41" spans="1:16" hidden="1" outlineLevel="1" x14ac:dyDescent="0.2">
      <c r="A41" s="10" t="s">
        <v>84</v>
      </c>
      <c r="B41" s="11" t="s">
        <v>14</v>
      </c>
      <c r="C41" s="11" t="s">
        <v>42</v>
      </c>
      <c r="D41" s="11" t="s">
        <v>88</v>
      </c>
      <c r="E41" s="11" t="s">
        <v>89</v>
      </c>
      <c r="F41" s="79">
        <v>918</v>
      </c>
      <c r="G41" s="7"/>
      <c r="H41" s="86"/>
      <c r="I41" s="83"/>
      <c r="J41" s="86"/>
      <c r="K41" s="83"/>
      <c r="L41" s="86"/>
      <c r="M41" s="83"/>
      <c r="N41" s="12"/>
      <c r="O41" s="9"/>
      <c r="P41" s="9"/>
    </row>
    <row r="42" spans="1:16" hidden="1" outlineLevel="1" x14ac:dyDescent="0.2">
      <c r="A42" s="10" t="s">
        <v>18</v>
      </c>
      <c r="B42" s="11" t="s">
        <v>56</v>
      </c>
      <c r="C42" s="11" t="s">
        <v>86</v>
      </c>
      <c r="D42" s="11" t="s">
        <v>24</v>
      </c>
      <c r="E42" s="11" t="s">
        <v>47</v>
      </c>
      <c r="F42" s="79">
        <v>903</v>
      </c>
      <c r="G42" s="7"/>
      <c r="H42" s="86"/>
      <c r="I42" s="83"/>
      <c r="J42" s="86"/>
      <c r="K42" s="83"/>
      <c r="L42" s="86"/>
      <c r="M42" s="83"/>
      <c r="N42" s="12"/>
      <c r="O42" s="9"/>
      <c r="P42" s="9"/>
    </row>
    <row r="43" spans="1:16" hidden="1" outlineLevel="1" x14ac:dyDescent="0.2">
      <c r="A43" s="13" t="s">
        <v>39</v>
      </c>
      <c r="B43" s="14" t="s">
        <v>37</v>
      </c>
      <c r="C43" s="14" t="s">
        <v>85</v>
      </c>
      <c r="D43" s="14" t="s">
        <v>24</v>
      </c>
      <c r="E43" s="14" t="s">
        <v>21</v>
      </c>
      <c r="F43" s="80">
        <v>1294</v>
      </c>
      <c r="G43" s="7"/>
      <c r="H43" s="86"/>
      <c r="I43" s="83"/>
      <c r="J43" s="86"/>
      <c r="K43" s="83"/>
      <c r="L43" s="86"/>
      <c r="M43" s="83"/>
      <c r="N43" s="12"/>
      <c r="O43" s="9"/>
      <c r="P43" s="2"/>
    </row>
    <row r="44" spans="1:16" hidden="1" outlineLevel="1" x14ac:dyDescent="0.2">
      <c r="A44" s="3"/>
      <c r="B44" s="15"/>
      <c r="C44" s="15"/>
      <c r="D44" s="15"/>
      <c r="E44" s="15"/>
      <c r="F44" s="3"/>
      <c r="G44" s="16"/>
      <c r="H44" s="86"/>
      <c r="I44" s="83"/>
      <c r="J44" s="88"/>
      <c r="K44" s="83"/>
      <c r="L44" s="88"/>
      <c r="M44" s="83"/>
      <c r="N44" s="12"/>
      <c r="O44" s="9"/>
      <c r="P44" s="9"/>
    </row>
    <row r="45" spans="1:16" collapsed="1" x14ac:dyDescent="0.2">
      <c r="A45" s="125" t="s">
        <v>90</v>
      </c>
      <c r="B45" s="125"/>
      <c r="C45" s="125"/>
      <c r="D45" s="125"/>
      <c r="E45" s="125"/>
      <c r="F45" s="125"/>
      <c r="H45" s="85">
        <v>2013</v>
      </c>
      <c r="I45" s="91">
        <f>F52</f>
        <v>1434</v>
      </c>
      <c r="J45" s="87" t="str">
        <f>A47</f>
        <v>MAM RACING</v>
      </c>
      <c r="K45" s="92">
        <f>F47</f>
        <v>1347</v>
      </c>
      <c r="L45" s="89" t="s">
        <v>97</v>
      </c>
      <c r="M45" s="92">
        <f>F48</f>
        <v>1139</v>
      </c>
      <c r="N45" s="12">
        <f>COUNT(F47:F52)-1</f>
        <v>5</v>
      </c>
      <c r="O45" s="90">
        <f>K45-M45</f>
        <v>208</v>
      </c>
      <c r="P45" s="90">
        <f>I45-K45</f>
        <v>87</v>
      </c>
    </row>
    <row r="46" spans="1:16" hidden="1" outlineLevel="1" x14ac:dyDescent="0.2">
      <c r="A46" s="6" t="s">
        <v>7</v>
      </c>
      <c r="B46" s="6" t="s">
        <v>8</v>
      </c>
      <c r="C46" s="6" t="s">
        <v>9</v>
      </c>
      <c r="D46" s="6" t="s">
        <v>10</v>
      </c>
      <c r="E46" s="6" t="s">
        <v>11</v>
      </c>
      <c r="F46" s="6" t="s">
        <v>12</v>
      </c>
      <c r="H46" s="86"/>
      <c r="I46" s="83"/>
      <c r="J46" s="86"/>
      <c r="K46" s="83"/>
      <c r="L46" s="86"/>
      <c r="M46" s="83"/>
      <c r="N46" s="12"/>
      <c r="O46" s="9"/>
      <c r="P46" s="9"/>
    </row>
    <row r="47" spans="1:16" hidden="1" outlineLevel="1" x14ac:dyDescent="0.2">
      <c r="A47" s="10" t="s">
        <v>32</v>
      </c>
      <c r="B47" s="11" t="s">
        <v>14</v>
      </c>
      <c r="C47" s="11" t="s">
        <v>91</v>
      </c>
      <c r="D47" s="11" t="s">
        <v>43</v>
      </c>
      <c r="E47" s="11" t="s">
        <v>21</v>
      </c>
      <c r="F47" s="79">
        <v>1347</v>
      </c>
      <c r="H47" s="86"/>
      <c r="I47" s="83"/>
      <c r="J47" s="86"/>
      <c r="K47" s="83"/>
      <c r="L47" s="86"/>
      <c r="M47" s="83"/>
      <c r="N47" s="12"/>
    </row>
    <row r="48" spans="1:16" hidden="1" outlineLevel="1" x14ac:dyDescent="0.2">
      <c r="A48" s="10" t="s">
        <v>13</v>
      </c>
      <c r="B48" s="11" t="s">
        <v>19</v>
      </c>
      <c r="C48" s="11" t="s">
        <v>92</v>
      </c>
      <c r="D48" s="11" t="s">
        <v>43</v>
      </c>
      <c r="E48" s="11" t="s">
        <v>21</v>
      </c>
      <c r="F48" s="79">
        <v>1139</v>
      </c>
      <c r="H48" s="86"/>
      <c r="I48" s="83"/>
      <c r="J48" s="86"/>
      <c r="K48" s="83"/>
      <c r="L48" s="86"/>
      <c r="M48" s="83"/>
      <c r="N48" s="12"/>
      <c r="O48" s="9"/>
      <c r="P48" s="9"/>
    </row>
    <row r="49" spans="1:16" hidden="1" outlineLevel="1" x14ac:dyDescent="0.2">
      <c r="A49" s="10" t="s">
        <v>93</v>
      </c>
      <c r="B49" s="11" t="s">
        <v>19</v>
      </c>
      <c r="C49" s="11" t="s">
        <v>92</v>
      </c>
      <c r="D49" s="11" t="s">
        <v>43</v>
      </c>
      <c r="E49" s="11" t="s">
        <v>21</v>
      </c>
      <c r="F49" s="79">
        <v>1139</v>
      </c>
      <c r="H49" s="86"/>
      <c r="I49" s="83"/>
      <c r="J49" s="86"/>
      <c r="K49" s="83"/>
      <c r="L49" s="86"/>
      <c r="M49" s="83"/>
      <c r="N49" s="12"/>
      <c r="O49" s="9"/>
      <c r="P49" s="9"/>
    </row>
    <row r="50" spans="1:16" hidden="1" outlineLevel="1" x14ac:dyDescent="0.2">
      <c r="A50" s="10" t="s">
        <v>25</v>
      </c>
      <c r="B50" s="11" t="s">
        <v>14</v>
      </c>
      <c r="C50" s="11" t="s">
        <v>94</v>
      </c>
      <c r="D50" s="11" t="s">
        <v>41</v>
      </c>
      <c r="E50" s="11" t="s">
        <v>21</v>
      </c>
      <c r="F50" s="79">
        <v>1115</v>
      </c>
      <c r="H50" s="86"/>
      <c r="I50" s="83"/>
      <c r="J50" s="86"/>
      <c r="K50" s="83"/>
      <c r="L50" s="86"/>
      <c r="M50" s="83"/>
      <c r="N50" s="12"/>
      <c r="O50" s="9"/>
      <c r="P50" s="9"/>
    </row>
    <row r="51" spans="1:16" hidden="1" outlineLevel="1" x14ac:dyDescent="0.2">
      <c r="A51" s="10" t="s">
        <v>95</v>
      </c>
      <c r="B51" s="11" t="s">
        <v>37</v>
      </c>
      <c r="C51" s="11" t="s">
        <v>96</v>
      </c>
      <c r="D51" s="11" t="s">
        <v>27</v>
      </c>
      <c r="E51" s="11" t="s">
        <v>17</v>
      </c>
      <c r="F51" s="79">
        <v>601</v>
      </c>
      <c r="H51" s="86"/>
      <c r="I51" s="83"/>
      <c r="J51" s="86"/>
      <c r="K51" s="83"/>
      <c r="L51" s="86"/>
      <c r="M51" s="83"/>
      <c r="N51" s="12"/>
      <c r="O51" s="9"/>
      <c r="P51" s="9"/>
    </row>
    <row r="52" spans="1:16" hidden="1" outlineLevel="1" x14ac:dyDescent="0.2">
      <c r="A52" s="13" t="s">
        <v>39</v>
      </c>
      <c r="B52" s="14" t="s">
        <v>37</v>
      </c>
      <c r="C52" s="14" t="s">
        <v>91</v>
      </c>
      <c r="D52" s="14" t="s">
        <v>24</v>
      </c>
      <c r="E52" s="14" t="s">
        <v>21</v>
      </c>
      <c r="F52" s="80">
        <v>1434</v>
      </c>
      <c r="H52" s="86"/>
      <c r="I52" s="83"/>
      <c r="J52" s="86"/>
      <c r="K52" s="83"/>
      <c r="L52" s="86"/>
      <c r="M52" s="83"/>
      <c r="N52" s="12"/>
      <c r="O52" s="9"/>
      <c r="P52" s="9"/>
    </row>
    <row r="53" spans="1:16" hidden="1" outlineLevel="1" x14ac:dyDescent="0.2">
      <c r="N53" s="12"/>
    </row>
    <row r="54" spans="1:16" collapsed="1" x14ac:dyDescent="0.2">
      <c r="A54" s="125" t="s">
        <v>99</v>
      </c>
      <c r="B54" s="125"/>
      <c r="C54" s="125"/>
      <c r="D54" s="125"/>
      <c r="E54" s="125"/>
      <c r="F54" s="125"/>
      <c r="H54" s="85">
        <v>2014</v>
      </c>
      <c r="I54" s="91">
        <f>F61</f>
        <v>1695</v>
      </c>
      <c r="J54" s="87" t="str">
        <f>A56</f>
        <v>STM RACING</v>
      </c>
      <c r="K54" s="92">
        <f>F56</f>
        <v>1328</v>
      </c>
      <c r="L54" s="89" t="str">
        <f>A57</f>
        <v>ISA RACING</v>
      </c>
      <c r="M54" s="92">
        <f>F57</f>
        <v>1289</v>
      </c>
      <c r="N54" s="12">
        <f>COUNT(F56:F61)-1</f>
        <v>5</v>
      </c>
      <c r="O54" s="90">
        <f>K54-M54</f>
        <v>39</v>
      </c>
      <c r="P54" s="90">
        <f>I54-K54</f>
        <v>367</v>
      </c>
    </row>
    <row r="55" spans="1:16" hidden="1" outlineLevel="1" x14ac:dyDescent="0.2">
      <c r="A55" s="6" t="s">
        <v>7</v>
      </c>
      <c r="B55" s="6" t="s">
        <v>8</v>
      </c>
      <c r="C55" s="6" t="s">
        <v>9</v>
      </c>
      <c r="D55" s="6" t="s">
        <v>10</v>
      </c>
      <c r="E55" s="6" t="s">
        <v>11</v>
      </c>
      <c r="F55" s="6" t="s">
        <v>12</v>
      </c>
      <c r="H55" s="86"/>
      <c r="I55" s="83"/>
      <c r="J55" s="86"/>
      <c r="K55" s="83"/>
      <c r="L55" s="86"/>
      <c r="M55" s="83"/>
      <c r="N55" s="8"/>
      <c r="O55" s="9"/>
      <c r="P55" s="9"/>
    </row>
    <row r="56" spans="1:16" hidden="1" outlineLevel="1" x14ac:dyDescent="0.2">
      <c r="A56" s="10" t="s">
        <v>93</v>
      </c>
      <c r="B56" s="11" t="s">
        <v>14</v>
      </c>
      <c r="C56" s="11" t="s">
        <v>100</v>
      </c>
      <c r="D56" s="11" t="s">
        <v>45</v>
      </c>
      <c r="E56" s="11" t="s">
        <v>21</v>
      </c>
      <c r="F56" s="79">
        <v>1328</v>
      </c>
      <c r="H56" s="86"/>
      <c r="I56" s="83"/>
      <c r="J56" s="86"/>
      <c r="K56" s="83"/>
      <c r="L56" s="86"/>
      <c r="M56" s="83"/>
    </row>
    <row r="57" spans="1:16" hidden="1" outlineLevel="1" x14ac:dyDescent="0.2">
      <c r="A57" s="10" t="s">
        <v>18</v>
      </c>
      <c r="B57" s="11" t="s">
        <v>54</v>
      </c>
      <c r="C57" s="11" t="s">
        <v>100</v>
      </c>
      <c r="D57" s="11" t="s">
        <v>45</v>
      </c>
      <c r="E57" s="11" t="s">
        <v>17</v>
      </c>
      <c r="F57" s="79">
        <v>1289</v>
      </c>
      <c r="H57" s="86"/>
      <c r="I57" s="83"/>
      <c r="J57" s="86"/>
      <c r="K57" s="83"/>
      <c r="L57" s="86"/>
      <c r="M57" s="83"/>
      <c r="N57" s="8"/>
      <c r="O57" s="9"/>
      <c r="P57" s="9"/>
    </row>
    <row r="58" spans="1:16" hidden="1" outlineLevel="1" x14ac:dyDescent="0.2">
      <c r="A58" s="10" t="s">
        <v>13</v>
      </c>
      <c r="B58" s="11" t="s">
        <v>19</v>
      </c>
      <c r="C58" s="11" t="s">
        <v>101</v>
      </c>
      <c r="D58" s="11" t="s">
        <v>45</v>
      </c>
      <c r="E58" s="11" t="s">
        <v>21</v>
      </c>
      <c r="F58" s="79">
        <v>1169</v>
      </c>
      <c r="H58" s="86"/>
      <c r="I58" s="83"/>
      <c r="J58" s="86"/>
      <c r="K58" s="83"/>
      <c r="L58" s="86"/>
      <c r="M58" s="83"/>
      <c r="N58" s="8"/>
      <c r="O58" s="9"/>
      <c r="P58" s="9"/>
    </row>
    <row r="59" spans="1:16" hidden="1" outlineLevel="1" x14ac:dyDescent="0.2">
      <c r="A59" s="10" t="s">
        <v>25</v>
      </c>
      <c r="B59" s="11" t="s">
        <v>26</v>
      </c>
      <c r="C59" s="11" t="s">
        <v>102</v>
      </c>
      <c r="D59" s="11" t="s">
        <v>41</v>
      </c>
      <c r="E59" s="11" t="s">
        <v>21</v>
      </c>
      <c r="F59" s="79">
        <v>972</v>
      </c>
      <c r="H59" s="86"/>
      <c r="I59" s="83"/>
      <c r="J59" s="86"/>
      <c r="K59" s="83"/>
      <c r="L59" s="86"/>
      <c r="M59" s="83"/>
      <c r="N59" s="8"/>
      <c r="O59" s="9"/>
      <c r="P59" s="9"/>
    </row>
    <row r="60" spans="1:16" hidden="1" outlineLevel="1" x14ac:dyDescent="0.2">
      <c r="A60" s="10" t="s">
        <v>32</v>
      </c>
      <c r="B60" s="11" t="s">
        <v>14</v>
      </c>
      <c r="C60" s="11" t="s">
        <v>100</v>
      </c>
      <c r="D60" s="11" t="s">
        <v>43</v>
      </c>
      <c r="E60" s="11" t="s">
        <v>21</v>
      </c>
      <c r="F60" s="79">
        <v>843</v>
      </c>
      <c r="H60" s="86"/>
      <c r="I60" s="83"/>
      <c r="J60" s="86"/>
      <c r="K60" s="83"/>
      <c r="L60" s="86"/>
      <c r="M60" s="83"/>
      <c r="N60" s="8"/>
      <c r="O60" s="9"/>
      <c r="P60" s="9"/>
    </row>
    <row r="61" spans="1:16" hidden="1" outlineLevel="1" x14ac:dyDescent="0.2">
      <c r="A61" s="13" t="s">
        <v>39</v>
      </c>
      <c r="B61" s="14" t="s">
        <v>104</v>
      </c>
      <c r="C61" s="14" t="s">
        <v>100</v>
      </c>
      <c r="D61" s="14" t="s">
        <v>45</v>
      </c>
      <c r="E61" s="14" t="s">
        <v>103</v>
      </c>
      <c r="F61" s="80">
        <v>1695</v>
      </c>
      <c r="H61" s="86"/>
      <c r="I61" s="83"/>
      <c r="J61" s="86"/>
      <c r="K61" s="83"/>
      <c r="L61" s="86"/>
      <c r="M61" s="83"/>
      <c r="N61" s="8"/>
      <c r="O61" s="9"/>
      <c r="P61" s="9"/>
    </row>
    <row r="62" spans="1:16" collapsed="1" x14ac:dyDescent="0.2"/>
  </sheetData>
  <mergeCells count="6">
    <mergeCell ref="A54:F54"/>
    <mergeCell ref="A14:F14"/>
    <mergeCell ref="A2:F2"/>
    <mergeCell ref="A26:F26"/>
    <mergeCell ref="A34:F34"/>
    <mergeCell ref="A45:F45"/>
  </mergeCells>
  <conditionalFormatting sqref="O1:O1048576">
    <cfRule type="dataBar" priority="2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{63370B7B-8529-4B3C-8DD9-EDFD75FF9B81}</x14:id>
        </ext>
      </extLst>
    </cfRule>
  </conditionalFormatting>
  <conditionalFormatting sqref="P1:P1048576">
    <cfRule type="dataBar" priority="2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{BC27335D-B181-4F57-B3AB-FF0B438610C7}</x14:id>
        </ext>
      </extLst>
    </cfRule>
  </conditionalFormatting>
  <conditionalFormatting sqref="N15 N53 N3 N5:N12 N17:N24 N62:N1048576">
    <cfRule type="dataBar" priority="2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{6F98048D-4A10-4E82-AF5E-CBC4557F7CEC}</x14:id>
        </ext>
      </extLst>
    </cfRule>
  </conditionalFormatting>
  <conditionalFormatting sqref="N1:N1048576">
    <cfRule type="dataBar" priority="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{840785C5-F752-4956-8277-83CE0999A6B3}</x14:id>
        </ext>
      </extLst>
    </cfRule>
  </conditionalFormatting>
  <conditionalFormatting sqref="N1">
    <cfRule type="dataBar" priority="1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{D3AF0441-1EAD-4143-B23B-F8FCE4656A59}</x14:id>
        </ext>
      </extLst>
    </cfRule>
  </conditionalFormatting>
  <conditionalFormatting sqref="H1:M1">
    <cfRule type="dataBar" priority="1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{903CE528-DD75-4D22-990F-1086630842BA}</x14:id>
        </ext>
      </extLst>
    </cfRule>
  </conditionalFormatting>
  <conditionalFormatting sqref="O27:O32">
    <cfRule type="dataBar" priority="1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{C3C37CAB-8BFD-4DAA-B332-ADDEE9E061B3}</x14:id>
        </ext>
      </extLst>
    </cfRule>
  </conditionalFormatting>
  <conditionalFormatting sqref="P27:P32">
    <cfRule type="dataBar" priority="1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{4A75049A-8259-47B7-AE00-F6014BB9EE4F}</x14:id>
        </ext>
      </extLst>
    </cfRule>
  </conditionalFormatting>
  <conditionalFormatting sqref="N27:N32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{5F2D5614-7734-49F9-AA94-1F22C2DB2E0C}</x14:id>
        </ext>
      </extLst>
    </cfRule>
  </conditionalFormatting>
  <conditionalFormatting sqref="O33:O35 O37:O44">
    <cfRule type="dataBar" priority="4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{A9BBB4E7-78A0-47BC-8538-387FCC047E29}</x14:id>
        </ext>
      </extLst>
    </cfRule>
  </conditionalFormatting>
  <conditionalFormatting sqref="N37:N43 N35">
    <cfRule type="dataBar" priority="4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{638C0CF7-BA54-4985-B521-95A491C8F8BC}</x14:id>
        </ext>
      </extLst>
    </cfRule>
  </conditionalFormatting>
  <conditionalFormatting sqref="N33:N35 N37:N44">
    <cfRule type="dataBar" priority="5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{8AC53C9C-56CB-40E2-9B3D-5DEFA40F69FB}</x14:id>
        </ext>
      </extLst>
    </cfRule>
  </conditionalFormatting>
  <conditionalFormatting sqref="N48:N52 N46">
    <cfRule type="dataBar" priority="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{106938DB-0C5F-4272-A453-D5AF5F632944}</x14:id>
        </ext>
      </extLst>
    </cfRule>
  </conditionalFormatting>
  <conditionalFormatting sqref="N57:N61 N55">
    <cfRule type="dataBar" priority="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{53AAC517-9E01-4958-92F0-1D78305768C7}</x14:id>
        </ext>
      </extLst>
    </cfRule>
  </conditionalFormatting>
  <pageMargins left="0.25" right="0.25" top="0.75" bottom="0.75" header="0.3" footer="0.3"/>
  <pageSetup paperSize="9" scale="68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3370B7B-8529-4B3C-8DD9-EDFD75FF9B8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O1:O1048576</xm:sqref>
        </x14:conditionalFormatting>
        <x14:conditionalFormatting xmlns:xm="http://schemas.microsoft.com/office/excel/2006/main">
          <x14:cfRule type="dataBar" id="{BC27335D-B181-4F57-B3AB-FF0B438610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P1:P1048576</xm:sqref>
        </x14:conditionalFormatting>
        <x14:conditionalFormatting xmlns:xm="http://schemas.microsoft.com/office/excel/2006/main">
          <x14:cfRule type="dataBar" id="{6F98048D-4A10-4E82-AF5E-CBC4557F7CE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N15 N53 N3 N5:N12 N17:N24 N62:N1048576</xm:sqref>
        </x14:conditionalFormatting>
        <x14:conditionalFormatting xmlns:xm="http://schemas.microsoft.com/office/excel/2006/main">
          <x14:cfRule type="dataBar" id="{840785C5-F752-4956-8277-83CE0999A6B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N1:N1048576</xm:sqref>
        </x14:conditionalFormatting>
        <x14:conditionalFormatting xmlns:xm="http://schemas.microsoft.com/office/excel/2006/main">
          <x14:cfRule type="dataBar" id="{D3AF0441-1EAD-4143-B23B-F8FCE4656A5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</xm:sqref>
        </x14:conditionalFormatting>
        <x14:conditionalFormatting xmlns:xm="http://schemas.microsoft.com/office/excel/2006/main">
          <x14:cfRule type="dataBar" id="{903CE528-DD75-4D22-990F-1086630842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H1:M1</xm:sqref>
        </x14:conditionalFormatting>
        <x14:conditionalFormatting xmlns:xm="http://schemas.microsoft.com/office/excel/2006/main">
          <x14:cfRule type="dataBar" id="{C3C37CAB-8BFD-4DAA-B332-ADDEE9E061B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O27:O32</xm:sqref>
        </x14:conditionalFormatting>
        <x14:conditionalFormatting xmlns:xm="http://schemas.microsoft.com/office/excel/2006/main">
          <x14:cfRule type="dataBar" id="{4A75049A-8259-47B7-AE00-F6014BB9EE4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P27:P32</xm:sqref>
        </x14:conditionalFormatting>
        <x14:conditionalFormatting xmlns:xm="http://schemas.microsoft.com/office/excel/2006/main">
          <x14:cfRule type="dataBar" id="{5F2D5614-7734-49F9-AA94-1F22C2DB2E0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N27:N32</xm:sqref>
        </x14:conditionalFormatting>
        <x14:conditionalFormatting xmlns:xm="http://schemas.microsoft.com/office/excel/2006/main">
          <x14:cfRule type="dataBar" id="{A9BBB4E7-78A0-47BC-8538-387FCC047E2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O33:O35 O37:O44</xm:sqref>
        </x14:conditionalFormatting>
        <x14:conditionalFormatting xmlns:xm="http://schemas.microsoft.com/office/excel/2006/main">
          <x14:cfRule type="dataBar" id="{638C0CF7-BA54-4985-B521-95A491C8F8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N37:N43 N35</xm:sqref>
        </x14:conditionalFormatting>
        <x14:conditionalFormatting xmlns:xm="http://schemas.microsoft.com/office/excel/2006/main">
          <x14:cfRule type="dataBar" id="{8AC53C9C-56CB-40E2-9B3D-5DEFA40F69F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N33:N35 N37:N44</xm:sqref>
        </x14:conditionalFormatting>
        <x14:conditionalFormatting xmlns:xm="http://schemas.microsoft.com/office/excel/2006/main">
          <x14:cfRule type="dataBar" id="{106938DB-0C5F-4272-A453-D5AF5F63294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N48:N52 N46</xm:sqref>
        </x14:conditionalFormatting>
        <x14:conditionalFormatting xmlns:xm="http://schemas.microsoft.com/office/excel/2006/main">
          <x14:cfRule type="dataBar" id="{53AAC517-9E01-4958-92F0-1D78305768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N57:N61 N55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GRID TIP STATISTICS</vt:lpstr>
      <vt:lpstr>GTFFL STATISTICS</vt:lpstr>
    </vt:vector>
  </TitlesOfParts>
  <Company>Atos Origin Information Technology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A. Mascelli</dc:creator>
  <cp:lastModifiedBy>Mascelli Markus</cp:lastModifiedBy>
  <cp:lastPrinted>2013-11-24T19:03:05Z</cp:lastPrinted>
  <dcterms:created xsi:type="dcterms:W3CDTF">2012-03-17T18:52:20Z</dcterms:created>
  <dcterms:modified xsi:type="dcterms:W3CDTF">2014-12-02T13:50:51Z</dcterms:modified>
</cp:coreProperties>
</file>